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я\Downloads\"/>
    </mc:Choice>
  </mc:AlternateContent>
  <bookViews>
    <workbookView xWindow="0" yWindow="0" windowWidth="23040" windowHeight="9192" tabRatio="500"/>
  </bookViews>
  <sheets>
    <sheet name="Меню сентябрь 2024" sheetId="1" r:id="rId1"/>
  </sheets>
  <definedNames>
    <definedName name="_xlnm._FilterDatabase" localSheetId="0">'Меню сентябрь 2024'!$L$197:$S$199</definedName>
    <definedName name="Print_Area_0" localSheetId="0">'Меню сентябрь 2024'!$A$1:$T$228</definedName>
    <definedName name="_xlnm.Print_Area" localSheetId="0">'Меню сентябрь 2024'!$A$1:$U$227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218" i="1" l="1"/>
  <c r="P218" i="1"/>
  <c r="N218" i="1"/>
  <c r="L218" i="1"/>
  <c r="J218" i="1"/>
  <c r="H218" i="1"/>
  <c r="G218" i="1"/>
  <c r="S217" i="1"/>
  <c r="S218" i="1" s="1"/>
  <c r="R217" i="1"/>
  <c r="Q217" i="1"/>
  <c r="Q218" i="1" s="1"/>
  <c r="P217" i="1"/>
  <c r="O217" i="1"/>
  <c r="O218" i="1" s="1"/>
  <c r="N217" i="1"/>
  <c r="M217" i="1"/>
  <c r="M218" i="1" s="1"/>
  <c r="L217" i="1"/>
  <c r="K217" i="1"/>
  <c r="K218" i="1" s="1"/>
  <c r="J217" i="1"/>
  <c r="I217" i="1"/>
  <c r="I218" i="1" s="1"/>
  <c r="H217" i="1"/>
  <c r="G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S95" i="1"/>
  <c r="R95" i="1"/>
  <c r="Q95" i="1"/>
  <c r="P95" i="1"/>
  <c r="O95" i="1"/>
  <c r="N95" i="1"/>
  <c r="M95" i="1"/>
  <c r="L95" i="1"/>
  <c r="K95" i="1"/>
  <c r="J95" i="1"/>
  <c r="I95" i="1"/>
  <c r="H95" i="1"/>
  <c r="S86" i="1"/>
  <c r="R86" i="1"/>
  <c r="Q86" i="1"/>
  <c r="P86" i="1"/>
  <c r="O86" i="1"/>
  <c r="N86" i="1"/>
  <c r="M86" i="1"/>
  <c r="L86" i="1"/>
  <c r="K86" i="1"/>
  <c r="J86" i="1"/>
  <c r="I86" i="1"/>
  <c r="H86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S73" i="1"/>
  <c r="R73" i="1"/>
  <c r="Q73" i="1"/>
  <c r="P73" i="1"/>
  <c r="O73" i="1"/>
  <c r="N73" i="1"/>
  <c r="M73" i="1"/>
  <c r="L73" i="1"/>
  <c r="K73" i="1"/>
  <c r="J73" i="1"/>
  <c r="I73" i="1"/>
  <c r="H73" i="1"/>
  <c r="S66" i="1"/>
  <c r="R66" i="1"/>
  <c r="Q66" i="1"/>
  <c r="P66" i="1"/>
  <c r="O66" i="1"/>
  <c r="N66" i="1"/>
  <c r="M66" i="1"/>
  <c r="L66" i="1"/>
  <c r="K66" i="1"/>
  <c r="J66" i="1"/>
  <c r="I66" i="1"/>
  <c r="H66" i="1"/>
  <c r="S57" i="1"/>
  <c r="S219" i="1" s="1"/>
  <c r="R57" i="1"/>
  <c r="Q57" i="1"/>
  <c r="Q219" i="1" s="1"/>
  <c r="P57" i="1"/>
  <c r="O57" i="1"/>
  <c r="O219" i="1" s="1"/>
  <c r="N57" i="1"/>
  <c r="M57" i="1"/>
  <c r="M219" i="1" s="1"/>
  <c r="L57" i="1"/>
  <c r="K57" i="1"/>
  <c r="J57" i="1"/>
  <c r="I57" i="1"/>
  <c r="H57" i="1"/>
  <c r="G57" i="1"/>
  <c r="S56" i="1"/>
  <c r="R56" i="1"/>
  <c r="Q56" i="1"/>
  <c r="P56" i="1"/>
  <c r="O56" i="1"/>
  <c r="N56" i="1"/>
  <c r="M56" i="1"/>
  <c r="L56" i="1"/>
  <c r="K56" i="1"/>
  <c r="J56" i="1"/>
  <c r="I56" i="1"/>
  <c r="H56" i="1"/>
  <c r="S48" i="1"/>
  <c r="R48" i="1"/>
  <c r="Q48" i="1"/>
  <c r="P48" i="1"/>
  <c r="O48" i="1"/>
  <c r="N48" i="1"/>
  <c r="M48" i="1"/>
  <c r="L48" i="1"/>
  <c r="K48" i="1"/>
  <c r="J48" i="1"/>
  <c r="I48" i="1"/>
  <c r="H48" i="1"/>
  <c r="S36" i="1"/>
  <c r="R36" i="1"/>
  <c r="R219" i="1" s="1"/>
  <c r="Q36" i="1"/>
  <c r="P36" i="1"/>
  <c r="P219" i="1" s="1"/>
  <c r="O36" i="1"/>
  <c r="N36" i="1"/>
  <c r="N219" i="1" s="1"/>
  <c r="M36" i="1"/>
  <c r="L36" i="1"/>
  <c r="L219" i="1" s="1"/>
  <c r="K36" i="1"/>
  <c r="J36" i="1"/>
  <c r="I36" i="1"/>
  <c r="H36" i="1"/>
  <c r="G36" i="1"/>
  <c r="S35" i="1"/>
  <c r="R35" i="1"/>
  <c r="Q35" i="1"/>
  <c r="P35" i="1"/>
  <c r="O35" i="1"/>
  <c r="N35" i="1"/>
  <c r="M35" i="1"/>
  <c r="L35" i="1"/>
  <c r="K35" i="1"/>
  <c r="J35" i="1"/>
  <c r="I35" i="1"/>
  <c r="H35" i="1"/>
  <c r="S25" i="1"/>
  <c r="R25" i="1"/>
  <c r="Q25" i="1"/>
  <c r="P25" i="1"/>
  <c r="O25" i="1"/>
  <c r="N25" i="1"/>
  <c r="M25" i="1"/>
  <c r="L25" i="1"/>
  <c r="K25" i="1"/>
  <c r="J25" i="1"/>
  <c r="I25" i="1"/>
  <c r="H25" i="1"/>
</calcChain>
</file>

<file path=xl/sharedStrings.xml><?xml version="1.0" encoding="utf-8"?>
<sst xmlns="http://schemas.openxmlformats.org/spreadsheetml/2006/main" count="543" uniqueCount="192">
  <si>
    <t>Согласовано:</t>
  </si>
  <si>
    <t>Утверждаю:</t>
  </si>
  <si>
    <t xml:space="preserve">Организатор питания </t>
  </si>
  <si>
    <t>___________________/_______________/</t>
  </si>
  <si>
    <t>"_____"_____________________2024г</t>
  </si>
  <si>
    <t>"_____"_______________________2024г</t>
  </si>
  <si>
    <t xml:space="preserve">                    ДВУХНЕДЕЛЬНОЕ МЕНЮ</t>
  </si>
  <si>
    <t xml:space="preserve">                           на зимне-весенний период 2024/2025 учебного года</t>
  </si>
  <si>
    <t xml:space="preserve">                                          для обучающихся общеобразовательных организаций Георгиевского муниципального округа Ставропольского края </t>
  </si>
  <si>
    <t xml:space="preserve">                     в возрасте от 7  до 11 лет</t>
  </si>
  <si>
    <t xml:space="preserve">                   ЗАВТРАК И ОБЕД</t>
  </si>
  <si>
    <t>Прием пищи</t>
  </si>
  <si>
    <t>Наименование блюд</t>
  </si>
  <si>
    <t>Выход</t>
  </si>
  <si>
    <t>Б.</t>
  </si>
  <si>
    <t>Ж.</t>
  </si>
  <si>
    <t>У.</t>
  </si>
  <si>
    <t>к-во Ккал</t>
  </si>
  <si>
    <t>Витамины, мг</t>
  </si>
  <si>
    <t>Минералы, мг</t>
  </si>
  <si>
    <t>№ рецептуры</t>
  </si>
  <si>
    <t>7-11 лет</t>
  </si>
  <si>
    <t>В1</t>
  </si>
  <si>
    <t>В2</t>
  </si>
  <si>
    <t>РР</t>
  </si>
  <si>
    <t>С</t>
  </si>
  <si>
    <t>Са</t>
  </si>
  <si>
    <t>Мg</t>
  </si>
  <si>
    <t>Р</t>
  </si>
  <si>
    <t>Fе</t>
  </si>
  <si>
    <t xml:space="preserve"> 1 ДЕНЬ </t>
  </si>
  <si>
    <t>ЗАВТРАК</t>
  </si>
  <si>
    <t>Суп молочный с крупой рисовой</t>
  </si>
  <si>
    <t>200/5</t>
  </si>
  <si>
    <t xml:space="preserve"> Могильный М.П.2005-№121</t>
  </si>
  <si>
    <t>Сыр «Российский» 50% (порциями)</t>
  </si>
  <si>
    <t xml:space="preserve"> Могильный М.П.2005-№15</t>
  </si>
  <si>
    <t xml:space="preserve">Хлеб пшеничный </t>
  </si>
  <si>
    <t>Перевалов А.Я. 2012-122</t>
  </si>
  <si>
    <t>Чай с лимоном</t>
  </si>
  <si>
    <t>200/15/7</t>
  </si>
  <si>
    <t>Дели принт 2005-377</t>
  </si>
  <si>
    <t>Хлеб ржано-пшеничный</t>
  </si>
  <si>
    <t>Перевалов А.Я. 2012-124</t>
  </si>
  <si>
    <t>Итого</t>
  </si>
  <si>
    <t>ОБЕД</t>
  </si>
  <si>
    <t>Икра овощная</t>
  </si>
  <si>
    <t xml:space="preserve"> Могильный М.П.2012-№55</t>
  </si>
  <si>
    <t>Суп картофельный с бобовыми (горохом)</t>
  </si>
  <si>
    <t xml:space="preserve"> Могильный М.П.2005-№102</t>
  </si>
  <si>
    <t>Котлеты рыбные любительские</t>
  </si>
  <si>
    <t>90/5</t>
  </si>
  <si>
    <t>Перевалов А.Я. 2021-308</t>
  </si>
  <si>
    <t>Каша рассыпчатая гречневая</t>
  </si>
  <si>
    <t>150/5</t>
  </si>
  <si>
    <t xml:space="preserve"> Могильный М.П.2005-№302</t>
  </si>
  <si>
    <t>Компот из свежих плодов</t>
  </si>
  <si>
    <t xml:space="preserve"> Могильный М.П.2005-№342</t>
  </si>
  <si>
    <t>Перевалов А.Я. 2012-№122</t>
  </si>
  <si>
    <t>Перевалов А.Я. 2012-№124</t>
  </si>
  <si>
    <t>Итого день</t>
  </si>
  <si>
    <t xml:space="preserve">2 ДЕНЬ </t>
  </si>
  <si>
    <t>Кнели из кур, бройлер-цыплят с рисом</t>
  </si>
  <si>
    <t xml:space="preserve"> Могильный М.П.2005-№301</t>
  </si>
  <si>
    <t>Макаронные изделия отварные с маслом</t>
  </si>
  <si>
    <t xml:space="preserve"> Могильный М.П.2005-№203</t>
  </si>
  <si>
    <t>Компот из смеси сухофруктов</t>
  </si>
  <si>
    <t xml:space="preserve"> Могильный М.П.2005-№349</t>
  </si>
  <si>
    <t>Суп картофельный с крупой пшеничной</t>
  </si>
  <si>
    <t xml:space="preserve"> Могильный М.П.2005-№101</t>
  </si>
  <si>
    <t xml:space="preserve">Тефтели 2-ой вариант </t>
  </si>
  <si>
    <t xml:space="preserve"> Могильный М.П.2005-№279</t>
  </si>
  <si>
    <t>Соус сметанный с томатом</t>
  </si>
  <si>
    <t xml:space="preserve"> Могильный М.П.2005-№331</t>
  </si>
  <si>
    <t>Картофель отварной</t>
  </si>
  <si>
    <t xml:space="preserve"> Могильный М.П.2005-№310</t>
  </si>
  <si>
    <t>Чай с сахаром</t>
  </si>
  <si>
    <t>200/15</t>
  </si>
  <si>
    <t xml:space="preserve"> Могильный М.П.2005-№376</t>
  </si>
  <si>
    <t xml:space="preserve"> 3 ДЕНЬ </t>
  </si>
  <si>
    <t>Запеканка из творога со сгущенным молоком</t>
  </si>
  <si>
    <t>150/15</t>
  </si>
  <si>
    <t xml:space="preserve"> Могильный М.П.2005-№-223</t>
  </si>
  <si>
    <t>Какао с молоком</t>
  </si>
  <si>
    <t xml:space="preserve"> Могильный М.П.2005-№382</t>
  </si>
  <si>
    <t>Фрукты (яблоко, апельсин или банан)</t>
  </si>
  <si>
    <t>1/150</t>
  </si>
  <si>
    <t xml:space="preserve"> Могильный М.П.2005-№338</t>
  </si>
  <si>
    <t>Борщ с капустой и картофелем</t>
  </si>
  <si>
    <t xml:space="preserve"> Могильный М.П.2005-№82</t>
  </si>
  <si>
    <t>Котлета рубленная из бройлер-цыплят</t>
  </si>
  <si>
    <t xml:space="preserve"> Могильный М.П.2005-№295</t>
  </si>
  <si>
    <t>Пюре из бобовых с маслом</t>
  </si>
  <si>
    <t xml:space="preserve"> Могильный М.П.2005-№199</t>
  </si>
  <si>
    <t>Компот из лимонов</t>
  </si>
  <si>
    <t>Здобнов А.И. — №864</t>
  </si>
  <si>
    <t xml:space="preserve"> 4 ДЕНЬ </t>
  </si>
  <si>
    <t>Рыба, тушенная в томате с овощами</t>
  </si>
  <si>
    <t>90/50</t>
  </si>
  <si>
    <t xml:space="preserve"> Могильный М.П.2005-№229</t>
  </si>
  <si>
    <t>Пюре картофельное</t>
  </si>
  <si>
    <t xml:space="preserve"> Могильный М.П.2005-№312</t>
  </si>
  <si>
    <t>Могильный М.П.2005-№-342</t>
  </si>
  <si>
    <t>Овощи отварные (морковь)</t>
  </si>
  <si>
    <t>Здобнова А.И. 2005 №700</t>
  </si>
  <si>
    <t>Суп картофельный с макаронными изделиями</t>
  </si>
  <si>
    <t xml:space="preserve"> Могильный М.П.2005-№103</t>
  </si>
  <si>
    <t>Птица, тушенная в соусе сметанном 15% жирности</t>
  </si>
  <si>
    <t>90/30</t>
  </si>
  <si>
    <t xml:space="preserve"> Могильный М.П.2005-№290/330</t>
  </si>
  <si>
    <t>Каша рассыпчатая пшеничная</t>
  </si>
  <si>
    <t xml:space="preserve"> Могильный М.П.2005-№-302,№171</t>
  </si>
  <si>
    <t xml:space="preserve"> Могильный М.П.2005-№377</t>
  </si>
  <si>
    <t xml:space="preserve"> </t>
  </si>
  <si>
    <t xml:space="preserve"> 5 ДЕНЬ </t>
  </si>
  <si>
    <t>Каша жидкая молочная из гречневой крупы</t>
  </si>
  <si>
    <t xml:space="preserve"> Могильный М.П.2005-№183</t>
  </si>
  <si>
    <t xml:space="preserve"> Могильный М.П.2005-№-376</t>
  </si>
  <si>
    <t>Йогурт 2,5% жирности</t>
  </si>
  <si>
    <t>1/125</t>
  </si>
  <si>
    <t>пром.</t>
  </si>
  <si>
    <t>Суп картофельный с бобовыми (фасоль)</t>
  </si>
  <si>
    <t xml:space="preserve"> Могильный М.П.2005-№-102</t>
  </si>
  <si>
    <t>Кисель из яблок</t>
  </si>
  <si>
    <t xml:space="preserve"> Могильный М.П.2005-№352</t>
  </si>
  <si>
    <t xml:space="preserve">6 ДЕНЬ </t>
  </si>
  <si>
    <t>Фрукты (яблоко)</t>
  </si>
  <si>
    <t>1/100</t>
  </si>
  <si>
    <t>Плов из птицы</t>
  </si>
  <si>
    <t>90/150</t>
  </si>
  <si>
    <t xml:space="preserve"> Могильный М.П.2005-№-291</t>
  </si>
  <si>
    <t>Рассольник Ленинградский (крупа перловая)</t>
  </si>
  <si>
    <t xml:space="preserve"> Могильный М.П.2005-№-96</t>
  </si>
  <si>
    <t>Биточки рубленные из птицы</t>
  </si>
  <si>
    <t xml:space="preserve"> Могильный М.П  2012-№306</t>
  </si>
  <si>
    <t>Капуста тушеная</t>
  </si>
  <si>
    <t>Могильный М.П.2005-№321</t>
  </si>
  <si>
    <t>Могильный М.П.2005-№376</t>
  </si>
  <si>
    <t xml:space="preserve">7 ДЕНЬ </t>
  </si>
  <si>
    <t>Каша жидкая молочная из манной крупы</t>
  </si>
  <si>
    <t>Могильный М.П.2005-№181</t>
  </si>
  <si>
    <t>Сыр «Российский» 50% жирности (порциями)</t>
  </si>
  <si>
    <t>Могильный М.П.2005-№15</t>
  </si>
  <si>
    <t>Кофейный напиток с молоком</t>
  </si>
  <si>
    <t>Могильный М.П.2005-№379</t>
  </si>
  <si>
    <t>Овощи отварные (Свекла)</t>
  </si>
  <si>
    <t>Здобнова А.И. 2005-№700</t>
  </si>
  <si>
    <t>Суп картофельный с крупой рисовой</t>
  </si>
  <si>
    <t>Могильный М.П.2005-№101</t>
  </si>
  <si>
    <t>Голубцы ленивые</t>
  </si>
  <si>
    <t>90</t>
  </si>
  <si>
    <t>Могильный М.П. 2012-№298</t>
  </si>
  <si>
    <t xml:space="preserve">Соус сметанный с томатом </t>
  </si>
  <si>
    <t>Могильный М.П. 2012-№331</t>
  </si>
  <si>
    <t>Могильный М.П.2005-№302</t>
  </si>
  <si>
    <t>Могильный М.П.2005-№349</t>
  </si>
  <si>
    <t xml:space="preserve">8 ДЕНЬ </t>
  </si>
  <si>
    <t>Соус сметанный 15% жирности</t>
  </si>
  <si>
    <t>Могильный М.П 2012-№330</t>
  </si>
  <si>
    <t>Могильный М.П.2005-№203</t>
  </si>
  <si>
    <t>Здобнов А.И. — 864</t>
  </si>
  <si>
    <t>Щи из свежей капусты с картофелем</t>
  </si>
  <si>
    <t>Могильный М.П.2005-№88</t>
  </si>
  <si>
    <t xml:space="preserve">9 ДЕНЬ </t>
  </si>
  <si>
    <t>Яйцо варёное</t>
  </si>
  <si>
    <t>1/40</t>
  </si>
  <si>
    <t>Могильный М.П. 2005-209</t>
  </si>
  <si>
    <t>Икра свекольная</t>
  </si>
  <si>
    <t>Могильный М.П. 2005-75</t>
  </si>
  <si>
    <t>Суп-лапша домашняя</t>
  </si>
  <si>
    <t>Здобнов А.И.-218 №1066</t>
  </si>
  <si>
    <t>Птица отварная</t>
  </si>
  <si>
    <t>Могильный М.П.2005-№288</t>
  </si>
  <si>
    <t>Могильный М.П.2005-№199</t>
  </si>
  <si>
    <t>Могильный М.П.2005-№342</t>
  </si>
  <si>
    <t xml:space="preserve">10 ДЕНЬ </t>
  </si>
  <si>
    <t>Могильный М.П.2005-№295</t>
  </si>
  <si>
    <t>Среднее значение за 10 дней завтрак</t>
  </si>
  <si>
    <t>Суп картофельный с  клецками</t>
  </si>
  <si>
    <t>Могильный М.П.2005-№108/109</t>
  </si>
  <si>
    <t>Могильный М.П.2005-№-229</t>
  </si>
  <si>
    <t>Могильный М.П.2005-№312</t>
  </si>
  <si>
    <t>Среднее значение за 10 дней обед</t>
  </si>
  <si>
    <t>Среднее значение за 10 дней</t>
  </si>
  <si>
    <t>Сборник рецепту блюд и кулинарных изделий для питания школьников Дели принт Москва 2005 г. М.П.Могильный</t>
  </si>
  <si>
    <t>Сборник рецепту блюд и кулинарных изделий для питания детей Дели принт Москва 2012 г. М.П.Могильный</t>
  </si>
  <si>
    <t>Сборник рецептур блюд и кулинарных изделий для ДОО и дет. оздоровительных учреждений Пермь 2012 г. А.Я.Перевалов</t>
  </si>
  <si>
    <t>Сборник рецептур блюд и кулинарных изделий. Москва "Лада" 2005 г. А.И.Здобнов</t>
  </si>
  <si>
    <t>Соотношение белков,жиров,углеводов 1:1:4</t>
  </si>
  <si>
    <t xml:space="preserve">Ведущий инженер-технолог МКУ "Ресурсный центр" </t>
  </si>
  <si>
    <t>И.Ю.Паршина</t>
  </si>
  <si>
    <t>Директор МБОУ СОШ № 22 с.Обильного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</si>
</sst>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[Red]\-#,##0.00\ [$€-407]"/>
  </numFmts>
  <fonts count="13" x14ac:knownFonts="1">
    <font>
      <sz val="11"/>
      <color rgb="FF000000"/>
      <name val="Arial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i/>
      <sz val="14"/>
      <color rgb="FFFF0000"/>
      <name val="Times New Roman"/>
      <family val="1"/>
      <charset val="1"/>
    </font>
    <font>
      <i/>
      <sz val="14"/>
      <color rgb="FFFF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i/>
      <sz val="14"/>
      <color rgb="FF000000"/>
      <name val="Times New Roman"/>
      <family val="1"/>
      <charset val="1"/>
    </font>
    <font>
      <i/>
      <sz val="14"/>
      <name val="Times New Roman"/>
      <family val="1"/>
      <charset val="1"/>
    </font>
    <font>
      <i/>
      <sz val="14"/>
      <color rgb="FFC9211E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color rgb="FFC9211E"/>
      <name val="Times New Roman"/>
      <family val="1"/>
      <charset val="1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164" fontId="2" fillId="0" borderId="0" applyBorder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2" fontId="4" fillId="0" borderId="0" xfId="0" applyNumberFormat="1" applyFont="1"/>
    <xf numFmtId="0" fontId="5" fillId="0" borderId="0" xfId="0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5" fillId="0" borderId="0" xfId="0" applyFont="1"/>
    <xf numFmtId="2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/>
    <xf numFmtId="2" fontId="4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2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2" fontId="5" fillId="0" borderId="3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left" vertical="top"/>
    </xf>
    <xf numFmtId="2" fontId="5" fillId="0" borderId="0" xfId="0" applyNumberFormat="1" applyFont="1" applyBorder="1" applyAlignment="1">
      <alignment horizontal="left" vertical="center"/>
    </xf>
  </cellXfs>
  <cellStyles count="4">
    <cellStyle name="Заголовок" xfId="1"/>
    <cellStyle name="Заголовок1" xfId="2"/>
    <cellStyle name="Обычный" xfId="0" builtinId="0"/>
    <cellStyle name="Результат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34"/>
  <sheetViews>
    <sheetView tabSelected="1" view="pageBreakPreview" zoomScale="60" zoomScaleNormal="60" zoomScalePageLayoutView="65" workbookViewId="0">
      <selection activeCell="B3" sqref="B3:C3"/>
    </sheetView>
  </sheetViews>
  <sheetFormatPr defaultColWidth="10.19921875" defaultRowHeight="18" x14ac:dyDescent="0.35"/>
  <cols>
    <col min="1" max="1" width="4.59765625" customWidth="1"/>
    <col min="2" max="2" width="15.3984375" style="1" customWidth="1"/>
    <col min="3" max="3" width="49.69921875" style="1" customWidth="1"/>
    <col min="4" max="6" width="4.69921875" style="2" hidden="1" customWidth="1"/>
    <col min="7" max="7" width="14.59765625" style="3" customWidth="1"/>
    <col min="8" max="8" width="13.69921875" style="4" customWidth="1"/>
    <col min="9" max="9" width="11.8984375" style="4" customWidth="1"/>
    <col min="10" max="10" width="9.69921875" style="4" customWidth="1"/>
    <col min="11" max="11" width="12.59765625" style="4" customWidth="1"/>
    <col min="12" max="16" width="9.09765625" style="4" customWidth="1"/>
    <col min="17" max="17" width="9.69921875" style="4" customWidth="1"/>
    <col min="18" max="18" width="9.19921875" style="4" customWidth="1"/>
    <col min="19" max="19" width="9.5" style="4" customWidth="1"/>
    <col min="20" max="20" width="36.59765625" style="1" customWidth="1"/>
    <col min="21" max="21" width="1.8984375" customWidth="1"/>
  </cols>
  <sheetData>
    <row r="1" spans="2:20" s="5" customFormat="1" ht="13.5" customHeight="1" x14ac:dyDescent="0.25">
      <c r="C1" s="80"/>
      <c r="D1" s="80"/>
      <c r="E1" s="80"/>
      <c r="F1" s="80"/>
      <c r="G1" s="6"/>
      <c r="H1" s="7"/>
      <c r="I1" s="7"/>
      <c r="J1" s="7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2:20" s="5" customFormat="1" x14ac:dyDescent="0.35">
      <c r="B2" s="82" t="s">
        <v>0</v>
      </c>
      <c r="C2" s="82"/>
      <c r="G2" s="6"/>
      <c r="L2" s="8"/>
      <c r="M2" s="8"/>
      <c r="N2" s="8"/>
      <c r="O2" s="8"/>
      <c r="P2" s="8"/>
      <c r="Q2" s="71" t="s">
        <v>1</v>
      </c>
      <c r="R2" s="71"/>
      <c r="S2" s="71"/>
      <c r="T2" s="71"/>
    </row>
    <row r="3" spans="2:20" s="5" customFormat="1" x14ac:dyDescent="0.35">
      <c r="B3" s="82" t="s">
        <v>191</v>
      </c>
      <c r="C3" s="82"/>
      <c r="G3" s="6"/>
      <c r="L3" s="8"/>
      <c r="M3" s="8"/>
      <c r="N3" s="8"/>
      <c r="O3" s="8"/>
      <c r="P3" s="8"/>
      <c r="Q3" s="71" t="s">
        <v>2</v>
      </c>
      <c r="R3" s="71"/>
      <c r="S3" s="71"/>
      <c r="T3" s="71"/>
    </row>
    <row r="4" spans="2:20" s="5" customFormat="1" x14ac:dyDescent="0.35">
      <c r="B4" s="8"/>
      <c r="C4" s="8"/>
      <c r="G4" s="6"/>
      <c r="L4" s="8"/>
      <c r="M4" s="8"/>
      <c r="N4" s="8"/>
      <c r="O4" s="8"/>
      <c r="P4" s="8"/>
      <c r="Q4" s="8"/>
      <c r="R4" s="8"/>
      <c r="S4" s="8"/>
      <c r="T4" s="8"/>
    </row>
    <row r="5" spans="2:20" s="5" customFormat="1" x14ac:dyDescent="0.35">
      <c r="B5" s="8"/>
      <c r="C5" s="8"/>
      <c r="G5" s="6"/>
      <c r="L5" s="8"/>
      <c r="M5" s="8"/>
      <c r="N5" s="8"/>
      <c r="O5" s="8"/>
      <c r="P5" s="8"/>
      <c r="Q5" s="8"/>
      <c r="R5" s="8"/>
      <c r="S5" s="8"/>
      <c r="T5" s="8"/>
    </row>
    <row r="6" spans="2:20" s="5" customFormat="1" x14ac:dyDescent="0.35">
      <c r="B6" s="82" t="s">
        <v>3</v>
      </c>
      <c r="C6" s="82"/>
      <c r="D6" s="82"/>
      <c r="E6" s="82"/>
      <c r="G6" s="6"/>
      <c r="L6" s="8"/>
      <c r="M6" s="8"/>
      <c r="N6" s="8"/>
      <c r="O6" s="8"/>
      <c r="P6" s="8"/>
      <c r="Q6" s="82" t="s">
        <v>3</v>
      </c>
      <c r="R6" s="82"/>
      <c r="S6" s="82"/>
      <c r="T6" s="82"/>
    </row>
    <row r="7" spans="2:20" s="5" customFormat="1" x14ac:dyDescent="0.25">
      <c r="B7" s="83" t="s">
        <v>4</v>
      </c>
      <c r="C7" s="83"/>
      <c r="G7" s="6"/>
      <c r="H7" s="9"/>
      <c r="L7" s="9"/>
      <c r="M7" s="9"/>
      <c r="N7" s="9"/>
      <c r="O7" s="9"/>
      <c r="P7" s="9"/>
      <c r="Q7" s="84" t="s">
        <v>5</v>
      </c>
      <c r="R7" s="84"/>
      <c r="S7" s="84"/>
      <c r="T7" s="84"/>
    </row>
    <row r="8" spans="2:20" s="10" customFormat="1" x14ac:dyDescent="0.35">
      <c r="B8" s="11"/>
      <c r="C8" s="5"/>
      <c r="G8" s="6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5"/>
    </row>
    <row r="9" spans="2:20" s="5" customFormat="1" x14ac:dyDescent="0.25">
      <c r="B9" s="79" t="s">
        <v>6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2:20" s="5" customFormat="1" ht="17.399999999999999" customHeight="1" x14ac:dyDescent="0.25">
      <c r="B10" s="79" t="s">
        <v>7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2:20" s="5" customFormat="1" ht="17.399999999999999" customHeight="1" x14ac:dyDescent="0.25">
      <c r="B11" s="79" t="s">
        <v>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spans="2:20" s="5" customFormat="1" ht="15.75" customHeight="1" x14ac:dyDescent="0.25">
      <c r="B12" s="79" t="s">
        <v>9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spans="2:20" s="5" customFormat="1" ht="16.5" customHeight="1" x14ac:dyDescent="0.25"/>
    <row r="14" spans="2:20" s="5" customFormat="1" ht="16.5" customHeight="1" x14ac:dyDescent="0.25">
      <c r="B14" s="79" t="s">
        <v>10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2:20" s="10" customFormat="1" ht="13.2" customHeight="1" x14ac:dyDescent="0.25">
      <c r="B15" s="5"/>
      <c r="C15" s="5"/>
      <c r="D15" s="13"/>
      <c r="E15" s="13"/>
      <c r="F15" s="13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5"/>
    </row>
    <row r="16" spans="2:20" s="5" customFormat="1" ht="18.45" customHeight="1" x14ac:dyDescent="0.25">
      <c r="B16" s="74" t="s">
        <v>11</v>
      </c>
      <c r="C16" s="74" t="s">
        <v>12</v>
      </c>
      <c r="D16" s="16"/>
      <c r="E16" s="16"/>
      <c r="F16" s="16"/>
      <c r="G16" s="74" t="s">
        <v>13</v>
      </c>
      <c r="H16" s="77" t="s">
        <v>14</v>
      </c>
      <c r="I16" s="77" t="s">
        <v>15</v>
      </c>
      <c r="J16" s="77" t="s">
        <v>16</v>
      </c>
      <c r="K16" s="77" t="s">
        <v>17</v>
      </c>
      <c r="L16" s="77" t="s">
        <v>18</v>
      </c>
      <c r="M16" s="77"/>
      <c r="N16" s="77"/>
      <c r="O16" s="77"/>
      <c r="P16" s="77" t="s">
        <v>19</v>
      </c>
      <c r="Q16" s="77"/>
      <c r="R16" s="77"/>
      <c r="S16" s="77"/>
      <c r="T16" s="74" t="s">
        <v>20</v>
      </c>
    </row>
    <row r="17" spans="2:20" s="5" customFormat="1" ht="14.85" customHeight="1" x14ac:dyDescent="0.25">
      <c r="B17" s="74"/>
      <c r="C17" s="74"/>
      <c r="D17" s="18"/>
      <c r="E17" s="18"/>
      <c r="F17" s="18"/>
      <c r="G17" s="74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4"/>
    </row>
    <row r="18" spans="2:20" s="5" customFormat="1" ht="22.95" customHeight="1" x14ac:dyDescent="0.25">
      <c r="B18" s="74"/>
      <c r="C18" s="74"/>
      <c r="D18" s="18"/>
      <c r="E18" s="18"/>
      <c r="F18" s="18"/>
      <c r="G18" s="18" t="s">
        <v>21</v>
      </c>
      <c r="H18" s="77"/>
      <c r="I18" s="77"/>
      <c r="J18" s="77"/>
      <c r="K18" s="77"/>
      <c r="L18" s="17" t="s">
        <v>22</v>
      </c>
      <c r="M18" s="17" t="s">
        <v>23</v>
      </c>
      <c r="N18" s="17" t="s">
        <v>24</v>
      </c>
      <c r="O18" s="17" t="s">
        <v>25</v>
      </c>
      <c r="P18" s="17" t="s">
        <v>26</v>
      </c>
      <c r="Q18" s="17" t="s">
        <v>27</v>
      </c>
      <c r="R18" s="17" t="s">
        <v>28</v>
      </c>
      <c r="S18" s="17" t="s">
        <v>29</v>
      </c>
      <c r="T18" s="74"/>
    </row>
    <row r="19" spans="2:20" s="10" customFormat="1" x14ac:dyDescent="0.25">
      <c r="B19" s="73" t="s">
        <v>30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s="20" customFormat="1" x14ac:dyDescent="0.35">
      <c r="B20" s="74" t="s">
        <v>31</v>
      </c>
      <c r="C20" s="16" t="s">
        <v>32</v>
      </c>
      <c r="D20" s="21"/>
      <c r="E20" s="21"/>
      <c r="F20" s="21"/>
      <c r="G20" s="22" t="s">
        <v>33</v>
      </c>
      <c r="H20" s="23">
        <v>3.6</v>
      </c>
      <c r="I20" s="23">
        <v>3.95</v>
      </c>
      <c r="J20" s="23">
        <v>15.71</v>
      </c>
      <c r="K20" s="23">
        <v>138.6</v>
      </c>
      <c r="L20" s="24">
        <v>7.0000000000000007E-2</v>
      </c>
      <c r="M20" s="24">
        <v>0.2</v>
      </c>
      <c r="N20" s="24">
        <v>0.31</v>
      </c>
      <c r="O20" s="23">
        <v>0.91</v>
      </c>
      <c r="P20" s="23">
        <v>158.83000000000001</v>
      </c>
      <c r="Q20" s="23">
        <v>23.07</v>
      </c>
      <c r="R20" s="23">
        <v>137.47</v>
      </c>
      <c r="S20" s="23">
        <v>0.25</v>
      </c>
      <c r="T20" s="25" t="s">
        <v>34</v>
      </c>
    </row>
    <row r="21" spans="2:20" s="20" customFormat="1" x14ac:dyDescent="0.25">
      <c r="B21" s="74"/>
      <c r="C21" s="16" t="s">
        <v>35</v>
      </c>
      <c r="D21" s="21"/>
      <c r="E21" s="21"/>
      <c r="F21" s="21"/>
      <c r="G21" s="19">
        <v>25</v>
      </c>
      <c r="H21" s="26">
        <v>4.6399999999999997</v>
      </c>
      <c r="I21" s="26">
        <v>5.9</v>
      </c>
      <c r="J21" s="26">
        <v>0</v>
      </c>
      <c r="K21" s="26">
        <v>72</v>
      </c>
      <c r="L21" s="26">
        <v>0.01</v>
      </c>
      <c r="M21" s="26">
        <v>0.05</v>
      </c>
      <c r="N21" s="26">
        <v>0.03</v>
      </c>
      <c r="O21" s="26">
        <v>0.11</v>
      </c>
      <c r="P21" s="26">
        <v>132</v>
      </c>
      <c r="Q21" s="26">
        <v>5.3</v>
      </c>
      <c r="R21" s="26">
        <v>75</v>
      </c>
      <c r="S21" s="26">
        <v>0.15</v>
      </c>
      <c r="T21" s="25" t="s">
        <v>36</v>
      </c>
    </row>
    <row r="22" spans="2:20" s="20" customFormat="1" x14ac:dyDescent="0.25">
      <c r="B22" s="74"/>
      <c r="C22" s="19" t="s">
        <v>37</v>
      </c>
      <c r="D22" s="27"/>
      <c r="E22" s="27"/>
      <c r="F22" s="27"/>
      <c r="G22" s="28">
        <v>30</v>
      </c>
      <c r="H22" s="29">
        <v>2.37</v>
      </c>
      <c r="I22" s="29">
        <v>0.3</v>
      </c>
      <c r="J22" s="29">
        <v>14.5</v>
      </c>
      <c r="K22" s="29">
        <v>71</v>
      </c>
      <c r="L22" s="30">
        <v>0.05</v>
      </c>
      <c r="M22" s="30">
        <v>0.02</v>
      </c>
      <c r="N22" s="30">
        <v>0.48</v>
      </c>
      <c r="O22" s="29">
        <v>0</v>
      </c>
      <c r="P22" s="29">
        <v>6.9</v>
      </c>
      <c r="Q22" s="29">
        <v>9.9</v>
      </c>
      <c r="R22" s="29">
        <v>26.1</v>
      </c>
      <c r="S22" s="29">
        <v>0.6</v>
      </c>
      <c r="T22" s="25" t="s">
        <v>38</v>
      </c>
    </row>
    <row r="23" spans="2:20" s="10" customFormat="1" x14ac:dyDescent="0.35">
      <c r="B23" s="74"/>
      <c r="C23" s="16" t="s">
        <v>39</v>
      </c>
      <c r="D23" s="21"/>
      <c r="E23" s="21"/>
      <c r="F23" s="21"/>
      <c r="G23" s="22" t="s">
        <v>40</v>
      </c>
      <c r="H23" s="23">
        <v>2</v>
      </c>
      <c r="I23" s="23">
        <v>0</v>
      </c>
      <c r="J23" s="23">
        <v>16</v>
      </c>
      <c r="K23" s="23">
        <v>65</v>
      </c>
      <c r="L23" s="24">
        <v>0</v>
      </c>
      <c r="M23" s="24">
        <v>0</v>
      </c>
      <c r="N23" s="24">
        <v>0.03</v>
      </c>
      <c r="O23" s="23">
        <v>2.83</v>
      </c>
      <c r="P23" s="23">
        <v>14.22</v>
      </c>
      <c r="Q23" s="23">
        <v>2.44</v>
      </c>
      <c r="R23" s="23">
        <v>4.4400000000000004</v>
      </c>
      <c r="S23" s="23">
        <v>0.36</v>
      </c>
      <c r="T23" s="25" t="s">
        <v>41</v>
      </c>
    </row>
    <row r="24" spans="2:20" s="10" customFormat="1" ht="17.25" customHeight="1" x14ac:dyDescent="0.25">
      <c r="B24" s="74"/>
      <c r="C24" s="19" t="s">
        <v>42</v>
      </c>
      <c r="D24" s="27"/>
      <c r="E24" s="27"/>
      <c r="F24" s="27"/>
      <c r="G24" s="28">
        <v>20</v>
      </c>
      <c r="H24" s="21">
        <v>1.32</v>
      </c>
      <c r="I24" s="21">
        <v>0.24</v>
      </c>
      <c r="J24" s="21">
        <v>8.6</v>
      </c>
      <c r="K24" s="21">
        <v>40.4</v>
      </c>
      <c r="L24" s="31">
        <v>0.03</v>
      </c>
      <c r="M24" s="31">
        <v>0.02</v>
      </c>
      <c r="N24" s="31">
        <v>0.14000000000000001</v>
      </c>
      <c r="O24" s="21">
        <v>0</v>
      </c>
      <c r="P24" s="21">
        <v>10.8</v>
      </c>
      <c r="Q24" s="21">
        <v>9.4</v>
      </c>
      <c r="R24" s="21">
        <v>31.6</v>
      </c>
      <c r="S24" s="21">
        <v>0.66</v>
      </c>
      <c r="T24" s="25" t="s">
        <v>43</v>
      </c>
    </row>
    <row r="25" spans="2:20" s="5" customFormat="1" x14ac:dyDescent="0.25">
      <c r="B25" s="74"/>
      <c r="C25" s="19" t="s">
        <v>44</v>
      </c>
      <c r="D25" s="19"/>
      <c r="E25" s="19"/>
      <c r="F25" s="19"/>
      <c r="G25" s="28">
        <v>502</v>
      </c>
      <c r="H25" s="32">
        <f t="shared" ref="H25:S25" si="0">H20+H21+H22+H23+H24</f>
        <v>13.93</v>
      </c>
      <c r="I25" s="32">
        <f t="shared" si="0"/>
        <v>10.390000000000002</v>
      </c>
      <c r="J25" s="32">
        <f t="shared" si="0"/>
        <v>54.81</v>
      </c>
      <c r="K25" s="32">
        <f t="shared" si="0"/>
        <v>387</v>
      </c>
      <c r="L25" s="32">
        <f t="shared" si="0"/>
        <v>0.16</v>
      </c>
      <c r="M25" s="32">
        <f t="shared" si="0"/>
        <v>0.29000000000000004</v>
      </c>
      <c r="N25" s="32">
        <f t="shared" si="0"/>
        <v>0.99</v>
      </c>
      <c r="O25" s="32">
        <f t="shared" si="0"/>
        <v>3.85</v>
      </c>
      <c r="P25" s="32">
        <f t="shared" si="0"/>
        <v>322.75000000000006</v>
      </c>
      <c r="Q25" s="32">
        <f t="shared" si="0"/>
        <v>50.11</v>
      </c>
      <c r="R25" s="32">
        <f t="shared" si="0"/>
        <v>274.61</v>
      </c>
      <c r="S25" s="32">
        <f t="shared" si="0"/>
        <v>2.02</v>
      </c>
      <c r="T25" s="19"/>
    </row>
    <row r="26" spans="2:20" s="5" customFormat="1" ht="11.4" hidden="1" customHeight="1" x14ac:dyDescent="0.35">
      <c r="B26" s="74" t="s">
        <v>45</v>
      </c>
      <c r="C26" s="19"/>
      <c r="D26" s="19"/>
      <c r="E26" s="19"/>
      <c r="F26" s="19"/>
      <c r="G26" s="28"/>
      <c r="H26" s="23"/>
      <c r="I26" s="23"/>
      <c r="J26" s="23"/>
      <c r="K26" s="23"/>
      <c r="L26" s="24"/>
      <c r="M26" s="24"/>
      <c r="N26" s="24"/>
      <c r="O26" s="23"/>
      <c r="P26" s="23"/>
      <c r="Q26" s="23"/>
      <c r="R26" s="23"/>
      <c r="S26" s="23"/>
      <c r="T26" s="19"/>
    </row>
    <row r="27" spans="2:20" s="5" customFormat="1" ht="20.7" customHeight="1" x14ac:dyDescent="0.35">
      <c r="B27" s="74"/>
      <c r="C27" s="19" t="s">
        <v>46</v>
      </c>
      <c r="D27" s="19"/>
      <c r="E27" s="19"/>
      <c r="F27" s="19"/>
      <c r="G27" s="28">
        <v>60</v>
      </c>
      <c r="H27" s="23">
        <v>0.78</v>
      </c>
      <c r="I27" s="23">
        <v>2.48</v>
      </c>
      <c r="J27" s="23">
        <v>4.29</v>
      </c>
      <c r="K27" s="23">
        <v>42.6</v>
      </c>
      <c r="L27" s="24">
        <v>0.01</v>
      </c>
      <c r="M27" s="24">
        <v>0.02</v>
      </c>
      <c r="N27" s="24">
        <v>0.2</v>
      </c>
      <c r="O27" s="23">
        <v>2.62</v>
      </c>
      <c r="P27" s="23">
        <v>19.239999999999998</v>
      </c>
      <c r="Q27" s="23">
        <v>13.31</v>
      </c>
      <c r="R27" s="23">
        <v>24.23</v>
      </c>
      <c r="S27" s="23">
        <v>0.56999999999999995</v>
      </c>
      <c r="T27" s="33" t="s">
        <v>47</v>
      </c>
    </row>
    <row r="28" spans="2:20" s="10" customFormat="1" x14ac:dyDescent="0.25">
      <c r="B28" s="74"/>
      <c r="C28" s="19" t="s">
        <v>48</v>
      </c>
      <c r="D28" s="34"/>
      <c r="E28" s="34"/>
      <c r="F28" s="34"/>
      <c r="G28" s="28">
        <v>200</v>
      </c>
      <c r="H28" s="29">
        <v>4.1399999999999997</v>
      </c>
      <c r="I28" s="29">
        <v>4.28</v>
      </c>
      <c r="J28" s="29">
        <v>18.88</v>
      </c>
      <c r="K28" s="29">
        <v>130.6</v>
      </c>
      <c r="L28" s="30">
        <v>0.13</v>
      </c>
      <c r="M28" s="30">
        <v>0.06</v>
      </c>
      <c r="N28" s="30">
        <v>0.87</v>
      </c>
      <c r="O28" s="30">
        <v>4.6500000000000004</v>
      </c>
      <c r="P28" s="30">
        <v>40.22</v>
      </c>
      <c r="Q28" s="30">
        <v>30.64</v>
      </c>
      <c r="R28" s="30">
        <v>110.38</v>
      </c>
      <c r="S28" s="29">
        <v>1.45</v>
      </c>
      <c r="T28" s="33" t="s">
        <v>49</v>
      </c>
    </row>
    <row r="29" spans="2:20" s="10" customFormat="1" ht="17.399999999999999" customHeight="1" x14ac:dyDescent="0.35">
      <c r="B29" s="74"/>
      <c r="C29" s="16" t="s">
        <v>50</v>
      </c>
      <c r="D29" s="35"/>
      <c r="E29" s="35"/>
      <c r="F29" s="35">
        <v>10.5</v>
      </c>
      <c r="G29" s="19" t="s">
        <v>51</v>
      </c>
      <c r="H29" s="36">
        <v>13.32</v>
      </c>
      <c r="I29" s="36">
        <v>16.920000000000002</v>
      </c>
      <c r="J29" s="36">
        <v>10.44</v>
      </c>
      <c r="K29" s="36">
        <v>24.66</v>
      </c>
      <c r="L29" s="37">
        <v>7.0000000000000007E-2</v>
      </c>
      <c r="M29" s="37">
        <v>0.06</v>
      </c>
      <c r="N29" s="37">
        <v>1.63</v>
      </c>
      <c r="O29" s="37">
        <v>0.27</v>
      </c>
      <c r="P29" s="37">
        <v>22.95</v>
      </c>
      <c r="Q29" s="37">
        <v>24.3</v>
      </c>
      <c r="R29" s="37">
        <v>146.69999999999999</v>
      </c>
      <c r="S29" s="36">
        <v>0.66</v>
      </c>
      <c r="T29" s="25" t="s">
        <v>52</v>
      </c>
    </row>
    <row r="30" spans="2:20" s="10" customFormat="1" ht="3.75" hidden="1" customHeight="1" x14ac:dyDescent="0.35">
      <c r="B30" s="74"/>
      <c r="C30" s="16"/>
      <c r="D30" s="35"/>
      <c r="E30" s="35"/>
      <c r="F30" s="35"/>
      <c r="G30" s="19"/>
      <c r="H30" s="23"/>
      <c r="I30" s="23"/>
      <c r="J30" s="23"/>
      <c r="K30" s="23"/>
      <c r="L30" s="24"/>
      <c r="M30" s="24"/>
      <c r="N30" s="24"/>
      <c r="O30" s="24"/>
      <c r="P30" s="24"/>
      <c r="Q30" s="24"/>
      <c r="R30" s="24"/>
      <c r="S30" s="23"/>
      <c r="T30" s="25"/>
    </row>
    <row r="31" spans="2:20" s="10" customFormat="1" ht="17.399999999999999" customHeight="1" x14ac:dyDescent="0.25">
      <c r="B31" s="74"/>
      <c r="C31" s="19" t="s">
        <v>53</v>
      </c>
      <c r="D31" s="35"/>
      <c r="E31" s="35"/>
      <c r="F31" s="35"/>
      <c r="G31" s="19" t="s">
        <v>54</v>
      </c>
      <c r="H31" s="29">
        <v>7.52</v>
      </c>
      <c r="I31" s="29">
        <v>6.28</v>
      </c>
      <c r="J31" s="29">
        <v>40.729999999999997</v>
      </c>
      <c r="K31" s="29">
        <v>279.60000000000002</v>
      </c>
      <c r="L31" s="30">
        <v>0.21</v>
      </c>
      <c r="M31" s="30">
        <v>0.12</v>
      </c>
      <c r="N31" s="30">
        <v>2.48</v>
      </c>
      <c r="O31" s="29">
        <v>0</v>
      </c>
      <c r="P31" s="29">
        <v>14.82</v>
      </c>
      <c r="Q31" s="29">
        <v>135.83000000000001</v>
      </c>
      <c r="R31" s="29">
        <v>203.93</v>
      </c>
      <c r="S31" s="29">
        <v>4.5599999999999996</v>
      </c>
      <c r="T31" s="25" t="s">
        <v>55</v>
      </c>
    </row>
    <row r="32" spans="2:20" s="20" customFormat="1" x14ac:dyDescent="0.35">
      <c r="B32" s="74"/>
      <c r="C32" s="19" t="s">
        <v>56</v>
      </c>
      <c r="D32" s="27"/>
      <c r="E32" s="27"/>
      <c r="F32" s="27"/>
      <c r="G32" s="28">
        <v>200</v>
      </c>
      <c r="H32" s="23">
        <v>0.16</v>
      </c>
      <c r="I32" s="23">
        <v>0</v>
      </c>
      <c r="J32" s="23">
        <v>29</v>
      </c>
      <c r="K32" s="23">
        <v>138.6</v>
      </c>
      <c r="L32" s="24">
        <v>0.01</v>
      </c>
      <c r="M32" s="24">
        <v>0.01</v>
      </c>
      <c r="N32" s="24">
        <v>0.09</v>
      </c>
      <c r="O32" s="23">
        <v>1.72</v>
      </c>
      <c r="P32" s="23">
        <v>14.48</v>
      </c>
      <c r="Q32" s="23">
        <v>3.6</v>
      </c>
      <c r="R32" s="23">
        <v>4.4000000000000004</v>
      </c>
      <c r="S32" s="23">
        <v>0.94</v>
      </c>
      <c r="T32" s="33" t="s">
        <v>57</v>
      </c>
    </row>
    <row r="33" spans="1:21" s="10" customFormat="1" x14ac:dyDescent="0.25">
      <c r="B33" s="74"/>
      <c r="C33" s="19" t="s">
        <v>37</v>
      </c>
      <c r="D33" s="27"/>
      <c r="E33" s="27"/>
      <c r="F33" s="27"/>
      <c r="G33" s="28">
        <v>30</v>
      </c>
      <c r="H33" s="29">
        <v>2.37</v>
      </c>
      <c r="I33" s="29">
        <v>0.3</v>
      </c>
      <c r="J33" s="29">
        <v>14.5</v>
      </c>
      <c r="K33" s="29">
        <v>71</v>
      </c>
      <c r="L33" s="30">
        <v>0.05</v>
      </c>
      <c r="M33" s="30">
        <v>0.02</v>
      </c>
      <c r="N33" s="30">
        <v>0.48</v>
      </c>
      <c r="O33" s="29">
        <v>0</v>
      </c>
      <c r="P33" s="29">
        <v>6.9</v>
      </c>
      <c r="Q33" s="29">
        <v>9.9</v>
      </c>
      <c r="R33" s="29">
        <v>26.1</v>
      </c>
      <c r="S33" s="29">
        <v>0.6</v>
      </c>
      <c r="T33" s="25" t="s">
        <v>58</v>
      </c>
    </row>
    <row r="34" spans="1:21" s="10" customFormat="1" x14ac:dyDescent="0.25">
      <c r="B34" s="74"/>
      <c r="C34" s="19" t="s">
        <v>42</v>
      </c>
      <c r="D34" s="27"/>
      <c r="E34" s="27"/>
      <c r="F34" s="27"/>
      <c r="G34" s="28">
        <v>20</v>
      </c>
      <c r="H34" s="21">
        <v>1.32</v>
      </c>
      <c r="I34" s="21">
        <v>0.24</v>
      </c>
      <c r="J34" s="21">
        <v>8.6</v>
      </c>
      <c r="K34" s="21">
        <v>40.4</v>
      </c>
      <c r="L34" s="31">
        <v>0.03</v>
      </c>
      <c r="M34" s="31">
        <v>0.02</v>
      </c>
      <c r="N34" s="31">
        <v>0.14000000000000001</v>
      </c>
      <c r="O34" s="21">
        <v>0</v>
      </c>
      <c r="P34" s="21">
        <v>10.8</v>
      </c>
      <c r="Q34" s="21">
        <v>9.4</v>
      </c>
      <c r="R34" s="21">
        <v>31.6</v>
      </c>
      <c r="S34" s="21">
        <v>0.66</v>
      </c>
      <c r="T34" s="25" t="s">
        <v>59</v>
      </c>
    </row>
    <row r="35" spans="1:21" s="5" customFormat="1" x14ac:dyDescent="0.25">
      <c r="B35" s="74"/>
      <c r="C35" s="19" t="s">
        <v>44</v>
      </c>
      <c r="D35" s="19"/>
      <c r="E35" s="19"/>
      <c r="F35" s="19"/>
      <c r="G35" s="28">
        <v>760</v>
      </c>
      <c r="H35" s="32">
        <f t="shared" ref="H35:S35" si="1">H26+H28+H29+H30+H31+H32+H33+H34</f>
        <v>28.830000000000002</v>
      </c>
      <c r="I35" s="32">
        <f t="shared" si="1"/>
        <v>28.020000000000003</v>
      </c>
      <c r="J35" s="32">
        <f t="shared" si="1"/>
        <v>122.14999999999999</v>
      </c>
      <c r="K35" s="32">
        <f t="shared" si="1"/>
        <v>684.86</v>
      </c>
      <c r="L35" s="32">
        <f t="shared" si="1"/>
        <v>0.5</v>
      </c>
      <c r="M35" s="32">
        <f t="shared" si="1"/>
        <v>0.29000000000000004</v>
      </c>
      <c r="N35" s="32">
        <f t="shared" si="1"/>
        <v>5.69</v>
      </c>
      <c r="O35" s="32">
        <f t="shared" si="1"/>
        <v>6.64</v>
      </c>
      <c r="P35" s="32">
        <f t="shared" si="1"/>
        <v>110.17000000000002</v>
      </c>
      <c r="Q35" s="32">
        <f t="shared" si="1"/>
        <v>213.67000000000002</v>
      </c>
      <c r="R35" s="32">
        <f t="shared" si="1"/>
        <v>523.11</v>
      </c>
      <c r="S35" s="32">
        <f t="shared" si="1"/>
        <v>8.8699999999999992</v>
      </c>
      <c r="T35" s="16"/>
    </row>
    <row r="36" spans="1:21" s="5" customFormat="1" x14ac:dyDescent="0.25">
      <c r="B36" s="74"/>
      <c r="C36" s="19" t="s">
        <v>60</v>
      </c>
      <c r="D36" s="19"/>
      <c r="E36" s="19"/>
      <c r="F36" s="19"/>
      <c r="G36" s="28">
        <f>G35+G25</f>
        <v>1262</v>
      </c>
      <c r="H36" s="32">
        <f t="shared" ref="H36:S36" si="2">H25+H35</f>
        <v>42.760000000000005</v>
      </c>
      <c r="I36" s="32">
        <f t="shared" si="2"/>
        <v>38.410000000000004</v>
      </c>
      <c r="J36" s="32">
        <f t="shared" si="2"/>
        <v>176.95999999999998</v>
      </c>
      <c r="K36" s="32">
        <f t="shared" si="2"/>
        <v>1071.8600000000001</v>
      </c>
      <c r="L36" s="32">
        <f t="shared" si="2"/>
        <v>0.66</v>
      </c>
      <c r="M36" s="32">
        <f t="shared" si="2"/>
        <v>0.58000000000000007</v>
      </c>
      <c r="N36" s="32">
        <f t="shared" si="2"/>
        <v>6.6800000000000006</v>
      </c>
      <c r="O36" s="32">
        <f t="shared" si="2"/>
        <v>10.49</v>
      </c>
      <c r="P36" s="32">
        <f t="shared" si="2"/>
        <v>432.92000000000007</v>
      </c>
      <c r="Q36" s="32">
        <f t="shared" si="2"/>
        <v>263.78000000000003</v>
      </c>
      <c r="R36" s="32">
        <f t="shared" si="2"/>
        <v>797.72</v>
      </c>
      <c r="S36" s="32">
        <f t="shared" si="2"/>
        <v>10.889999999999999</v>
      </c>
      <c r="T36" s="16"/>
    </row>
    <row r="37" spans="1:21" s="10" customFormat="1" ht="13.5" customHeight="1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</row>
    <row r="38" spans="1:21" s="5" customFormat="1" ht="19.5" customHeight="1" x14ac:dyDescent="0.25">
      <c r="B38" s="74" t="s">
        <v>11</v>
      </c>
      <c r="C38" s="74" t="s">
        <v>12</v>
      </c>
      <c r="D38" s="16"/>
      <c r="E38" s="16"/>
      <c r="F38" s="16"/>
      <c r="G38" s="74" t="s">
        <v>13</v>
      </c>
      <c r="H38" s="77" t="s">
        <v>14</v>
      </c>
      <c r="I38" s="77" t="s">
        <v>15</v>
      </c>
      <c r="J38" s="77" t="s">
        <v>16</v>
      </c>
      <c r="K38" s="77" t="s">
        <v>17</v>
      </c>
      <c r="L38" s="77" t="s">
        <v>18</v>
      </c>
      <c r="M38" s="77"/>
      <c r="N38" s="77"/>
      <c r="O38" s="77"/>
      <c r="P38" s="77" t="s">
        <v>19</v>
      </c>
      <c r="Q38" s="77"/>
      <c r="R38" s="77"/>
      <c r="S38" s="77"/>
      <c r="T38" s="74" t="s">
        <v>20</v>
      </c>
    </row>
    <row r="39" spans="1:21" s="5" customFormat="1" ht="11.4" customHeight="1" x14ac:dyDescent="0.25">
      <c r="B39" s="74"/>
      <c r="C39" s="74"/>
      <c r="D39" s="18"/>
      <c r="E39" s="18"/>
      <c r="F39" s="18"/>
      <c r="G39" s="74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4"/>
    </row>
    <row r="40" spans="1:21" s="5" customFormat="1" ht="21.75" customHeight="1" x14ac:dyDescent="0.25">
      <c r="B40" s="74"/>
      <c r="C40" s="74"/>
      <c r="D40" s="18"/>
      <c r="E40" s="18"/>
      <c r="F40" s="18"/>
      <c r="G40" s="18" t="s">
        <v>21</v>
      </c>
      <c r="H40" s="77"/>
      <c r="I40" s="77"/>
      <c r="J40" s="77"/>
      <c r="K40" s="77"/>
      <c r="L40" s="17" t="s">
        <v>22</v>
      </c>
      <c r="M40" s="17" t="s">
        <v>23</v>
      </c>
      <c r="N40" s="17" t="s">
        <v>24</v>
      </c>
      <c r="O40" s="17" t="s">
        <v>25</v>
      </c>
      <c r="P40" s="17" t="s">
        <v>26</v>
      </c>
      <c r="Q40" s="17" t="s">
        <v>27</v>
      </c>
      <c r="R40" s="17" t="s">
        <v>28</v>
      </c>
      <c r="S40" s="17" t="s">
        <v>29</v>
      </c>
      <c r="T40" s="74"/>
    </row>
    <row r="41" spans="1:21" s="10" customFormat="1" x14ac:dyDescent="0.25">
      <c r="B41" s="73" t="s">
        <v>61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1:21" s="10" customFormat="1" ht="11.4" hidden="1" customHeight="1" x14ac:dyDescent="0.35">
      <c r="B42" s="74" t="s">
        <v>31</v>
      </c>
      <c r="C42" s="19"/>
      <c r="D42" s="19"/>
      <c r="E42" s="19"/>
      <c r="F42" s="19"/>
      <c r="G42" s="28"/>
      <c r="H42" s="23"/>
      <c r="I42" s="23"/>
      <c r="J42" s="23"/>
      <c r="K42" s="23"/>
      <c r="L42" s="24"/>
      <c r="M42" s="24"/>
      <c r="N42" s="24"/>
      <c r="O42" s="23"/>
      <c r="P42" s="23"/>
      <c r="Q42" s="23"/>
      <c r="R42" s="23"/>
      <c r="S42" s="23"/>
      <c r="T42" s="19"/>
    </row>
    <row r="43" spans="1:21" s="10" customFormat="1" x14ac:dyDescent="0.25">
      <c r="B43" s="74"/>
      <c r="C43" s="19" t="s">
        <v>62</v>
      </c>
      <c r="D43" s="34"/>
      <c r="E43" s="34"/>
      <c r="F43" s="34"/>
      <c r="G43" s="28" t="s">
        <v>51</v>
      </c>
      <c r="H43" s="26">
        <v>14.4</v>
      </c>
      <c r="I43" s="26">
        <v>21.82</v>
      </c>
      <c r="J43" s="26">
        <v>7.42</v>
      </c>
      <c r="K43" s="26">
        <v>283.5</v>
      </c>
      <c r="L43" s="26">
        <v>0.06</v>
      </c>
      <c r="M43" s="26">
        <v>0.1</v>
      </c>
      <c r="N43" s="26">
        <v>4.42</v>
      </c>
      <c r="O43" s="26">
        <v>0.54100000000000004</v>
      </c>
      <c r="P43" s="26">
        <v>16.350000000000001</v>
      </c>
      <c r="Q43" s="26">
        <v>16.989999999999998</v>
      </c>
      <c r="R43" s="26">
        <v>113.7</v>
      </c>
      <c r="S43" s="26">
        <v>0.95</v>
      </c>
      <c r="T43" s="25" t="s">
        <v>63</v>
      </c>
    </row>
    <row r="44" spans="1:21" s="39" customFormat="1" ht="17.399999999999999" customHeight="1" x14ac:dyDescent="0.25">
      <c r="A44" s="38"/>
      <c r="B44" s="74"/>
      <c r="C44" s="19" t="s">
        <v>64</v>
      </c>
      <c r="D44" s="27"/>
      <c r="E44" s="27"/>
      <c r="F44" s="27"/>
      <c r="G44" s="19" t="s">
        <v>54</v>
      </c>
      <c r="H44" s="29">
        <v>5.4</v>
      </c>
      <c r="I44" s="29">
        <v>6.3</v>
      </c>
      <c r="J44" s="29">
        <v>36.6</v>
      </c>
      <c r="K44" s="29">
        <v>225</v>
      </c>
      <c r="L44" s="30">
        <v>0.06</v>
      </c>
      <c r="M44" s="30">
        <v>0.02</v>
      </c>
      <c r="N44" s="30">
        <v>0.77</v>
      </c>
      <c r="O44" s="29">
        <v>0</v>
      </c>
      <c r="P44" s="29">
        <v>4.8600000000000003</v>
      </c>
      <c r="Q44" s="29">
        <v>21.12</v>
      </c>
      <c r="R44" s="29">
        <v>37.17</v>
      </c>
      <c r="S44" s="29">
        <v>1.1100000000000001</v>
      </c>
      <c r="T44" s="33" t="s">
        <v>65</v>
      </c>
      <c r="U44" s="38"/>
    </row>
    <row r="45" spans="1:21" s="10" customFormat="1" ht="17.399999999999999" customHeight="1" x14ac:dyDescent="0.35">
      <c r="B45" s="74"/>
      <c r="C45" s="19" t="s">
        <v>66</v>
      </c>
      <c r="D45" s="34"/>
      <c r="E45" s="34"/>
      <c r="F45" s="34"/>
      <c r="G45" s="28">
        <v>200</v>
      </c>
      <c r="H45" s="23">
        <v>0.08</v>
      </c>
      <c r="I45" s="23">
        <v>0</v>
      </c>
      <c r="J45" s="23">
        <v>21.82</v>
      </c>
      <c r="K45" s="23">
        <v>87.6</v>
      </c>
      <c r="L45" s="24">
        <v>0</v>
      </c>
      <c r="M45" s="24">
        <v>0.01</v>
      </c>
      <c r="N45" s="24">
        <v>0.13</v>
      </c>
      <c r="O45" s="23">
        <v>0.4</v>
      </c>
      <c r="P45" s="23">
        <v>31.82</v>
      </c>
      <c r="Q45" s="23">
        <v>6</v>
      </c>
      <c r="R45" s="23">
        <v>15.4</v>
      </c>
      <c r="S45" s="23">
        <v>1.25</v>
      </c>
      <c r="T45" s="25" t="s">
        <v>67</v>
      </c>
    </row>
    <row r="46" spans="1:21" s="10" customFormat="1" ht="18.600000000000001" customHeight="1" x14ac:dyDescent="0.25">
      <c r="B46" s="74"/>
      <c r="C46" s="19" t="s">
        <v>37</v>
      </c>
      <c r="D46" s="27"/>
      <c r="E46" s="27"/>
      <c r="F46" s="27"/>
      <c r="G46" s="28">
        <v>30</v>
      </c>
      <c r="H46" s="29">
        <v>2.37</v>
      </c>
      <c r="I46" s="29">
        <v>0.3</v>
      </c>
      <c r="J46" s="29">
        <v>14.5</v>
      </c>
      <c r="K46" s="29">
        <v>71</v>
      </c>
      <c r="L46" s="30">
        <v>0.05</v>
      </c>
      <c r="M46" s="30">
        <v>0.02</v>
      </c>
      <c r="N46" s="30">
        <v>0.48</v>
      </c>
      <c r="O46" s="29">
        <v>0</v>
      </c>
      <c r="P46" s="29">
        <v>6.9</v>
      </c>
      <c r="Q46" s="29">
        <v>9.9</v>
      </c>
      <c r="R46" s="29">
        <v>26.1</v>
      </c>
      <c r="S46" s="29">
        <v>0.6</v>
      </c>
      <c r="T46" s="25" t="s">
        <v>58</v>
      </c>
    </row>
    <row r="47" spans="1:21" s="10" customFormat="1" ht="18.600000000000001" customHeight="1" x14ac:dyDescent="0.25">
      <c r="B47" s="74"/>
      <c r="C47" s="19" t="s">
        <v>42</v>
      </c>
      <c r="D47" s="27"/>
      <c r="E47" s="27"/>
      <c r="F47" s="27"/>
      <c r="G47" s="28">
        <v>20</v>
      </c>
      <c r="H47" s="21">
        <v>1.32</v>
      </c>
      <c r="I47" s="21">
        <v>0.24</v>
      </c>
      <c r="J47" s="21">
        <v>8.6</v>
      </c>
      <c r="K47" s="21">
        <v>40.4</v>
      </c>
      <c r="L47" s="31">
        <v>0.03</v>
      </c>
      <c r="M47" s="31">
        <v>0.02</v>
      </c>
      <c r="N47" s="31">
        <v>0.14000000000000001</v>
      </c>
      <c r="O47" s="21">
        <v>0</v>
      </c>
      <c r="P47" s="21">
        <v>10.8</v>
      </c>
      <c r="Q47" s="21">
        <v>9.4</v>
      </c>
      <c r="R47" s="21">
        <v>31.6</v>
      </c>
      <c r="S47" s="21">
        <v>0.66</v>
      </c>
      <c r="T47" s="25" t="s">
        <v>59</v>
      </c>
    </row>
    <row r="48" spans="1:21" s="5" customFormat="1" x14ac:dyDescent="0.25">
      <c r="B48" s="74"/>
      <c r="C48" s="19" t="s">
        <v>44</v>
      </c>
      <c r="D48" s="19"/>
      <c r="E48" s="19"/>
      <c r="F48" s="19"/>
      <c r="G48" s="28">
        <v>500</v>
      </c>
      <c r="H48" s="32">
        <f t="shared" ref="H48:S48" si="3">H42+H43+H44+H45+H46+H47</f>
        <v>23.57</v>
      </c>
      <c r="I48" s="32">
        <f t="shared" si="3"/>
        <v>28.66</v>
      </c>
      <c r="J48" s="32">
        <f t="shared" si="3"/>
        <v>88.94</v>
      </c>
      <c r="K48" s="32">
        <f t="shared" si="3"/>
        <v>707.5</v>
      </c>
      <c r="L48" s="32">
        <f t="shared" si="3"/>
        <v>0.19999999999999998</v>
      </c>
      <c r="M48" s="32">
        <f t="shared" si="3"/>
        <v>0.16999999999999998</v>
      </c>
      <c r="N48" s="32">
        <f t="shared" si="3"/>
        <v>5.9399999999999986</v>
      </c>
      <c r="O48" s="32">
        <f t="shared" si="3"/>
        <v>0.94100000000000006</v>
      </c>
      <c r="P48" s="32">
        <f t="shared" si="3"/>
        <v>70.73</v>
      </c>
      <c r="Q48" s="32">
        <f t="shared" si="3"/>
        <v>63.41</v>
      </c>
      <c r="R48" s="32">
        <f t="shared" si="3"/>
        <v>223.97</v>
      </c>
      <c r="S48" s="32">
        <f t="shared" si="3"/>
        <v>4.57</v>
      </c>
      <c r="T48" s="19"/>
    </row>
    <row r="49" spans="2:20" s="10" customFormat="1" ht="18.75" customHeight="1" x14ac:dyDescent="0.25">
      <c r="B49" s="74" t="s">
        <v>45</v>
      </c>
      <c r="C49" s="19" t="s">
        <v>68</v>
      </c>
      <c r="D49" s="34"/>
      <c r="E49" s="34"/>
      <c r="F49" s="34"/>
      <c r="G49" s="28">
        <v>200</v>
      </c>
      <c r="H49" s="29">
        <v>1.6</v>
      </c>
      <c r="I49" s="29">
        <v>2.1800000000000002</v>
      </c>
      <c r="J49" s="29">
        <v>16.739999999999998</v>
      </c>
      <c r="K49" s="29">
        <v>93</v>
      </c>
      <c r="L49" s="30">
        <v>0.08</v>
      </c>
      <c r="M49" s="30">
        <v>0.05</v>
      </c>
      <c r="N49" s="30">
        <v>0.85</v>
      </c>
      <c r="O49" s="30">
        <v>6.6</v>
      </c>
      <c r="P49" s="30">
        <v>18.440000000000001</v>
      </c>
      <c r="Q49" s="30">
        <v>20</v>
      </c>
      <c r="R49" s="30">
        <v>50.04</v>
      </c>
      <c r="S49" s="29">
        <v>0.7</v>
      </c>
      <c r="T49" s="25" t="s">
        <v>69</v>
      </c>
    </row>
    <row r="50" spans="2:20" s="10" customFormat="1" x14ac:dyDescent="0.25">
      <c r="B50" s="74"/>
      <c r="C50" s="40" t="s">
        <v>70</v>
      </c>
      <c r="D50" s="34"/>
      <c r="E50" s="34"/>
      <c r="F50" s="34"/>
      <c r="G50" s="19">
        <v>90</v>
      </c>
      <c r="H50" s="29">
        <v>10.69</v>
      </c>
      <c r="I50" s="29">
        <v>15.53</v>
      </c>
      <c r="J50" s="29">
        <v>15.91</v>
      </c>
      <c r="K50" s="29">
        <v>245.63</v>
      </c>
      <c r="L50" s="30">
        <v>0.1</v>
      </c>
      <c r="M50" s="30">
        <v>0.14000000000000001</v>
      </c>
      <c r="N50" s="30">
        <v>2.84</v>
      </c>
      <c r="O50" s="30">
        <v>0.99</v>
      </c>
      <c r="P50" s="30">
        <v>51.89</v>
      </c>
      <c r="Q50" s="30">
        <v>23.98</v>
      </c>
      <c r="R50" s="30">
        <v>141.93</v>
      </c>
      <c r="S50" s="29">
        <v>1.87</v>
      </c>
      <c r="T50" s="25" t="s">
        <v>71</v>
      </c>
    </row>
    <row r="51" spans="2:20" s="10" customFormat="1" x14ac:dyDescent="0.25">
      <c r="B51" s="74"/>
      <c r="C51" s="19" t="s">
        <v>72</v>
      </c>
      <c r="D51" s="34"/>
      <c r="E51" s="34"/>
      <c r="F51" s="34"/>
      <c r="G51" s="19">
        <v>30</v>
      </c>
      <c r="H51" s="29">
        <v>0.54</v>
      </c>
      <c r="I51" s="29">
        <v>1.57</v>
      </c>
      <c r="J51" s="29">
        <v>2.29</v>
      </c>
      <c r="K51" s="29">
        <v>25.5</v>
      </c>
      <c r="L51" s="30">
        <v>0.01</v>
      </c>
      <c r="M51" s="30">
        <v>0.01</v>
      </c>
      <c r="N51" s="30">
        <v>7.0000000000000007E-2</v>
      </c>
      <c r="O51" s="30">
        <v>0.4</v>
      </c>
      <c r="P51" s="30">
        <v>8.77</v>
      </c>
      <c r="Q51" s="30">
        <v>4.74</v>
      </c>
      <c r="R51" s="30">
        <v>8.81</v>
      </c>
      <c r="S51" s="29">
        <v>0.12</v>
      </c>
      <c r="T51" s="33" t="s">
        <v>73</v>
      </c>
    </row>
    <row r="52" spans="2:20" s="10" customFormat="1" x14ac:dyDescent="0.25">
      <c r="B52" s="74"/>
      <c r="C52" s="19" t="s">
        <v>74</v>
      </c>
      <c r="D52" s="34"/>
      <c r="E52" s="34"/>
      <c r="F52" s="34"/>
      <c r="G52" s="28">
        <v>150</v>
      </c>
      <c r="H52" s="29">
        <v>3</v>
      </c>
      <c r="I52" s="29">
        <v>4.9000000000000004</v>
      </c>
      <c r="J52" s="29">
        <v>21.5</v>
      </c>
      <c r="K52" s="29">
        <v>142</v>
      </c>
      <c r="L52" s="30">
        <v>0.17</v>
      </c>
      <c r="M52" s="30">
        <v>0.02</v>
      </c>
      <c r="N52" s="30">
        <v>0.8</v>
      </c>
      <c r="O52" s="29">
        <v>0</v>
      </c>
      <c r="P52" s="29">
        <v>16.63</v>
      </c>
      <c r="Q52" s="29">
        <v>47.34</v>
      </c>
      <c r="R52" s="29">
        <v>134.43</v>
      </c>
      <c r="S52" s="29">
        <v>1.55</v>
      </c>
      <c r="T52" s="25" t="s">
        <v>75</v>
      </c>
    </row>
    <row r="53" spans="2:20" s="10" customFormat="1" x14ac:dyDescent="0.25">
      <c r="B53" s="74"/>
      <c r="C53" s="19" t="s">
        <v>76</v>
      </c>
      <c r="D53" s="34"/>
      <c r="E53" s="34"/>
      <c r="F53" s="34"/>
      <c r="G53" s="28" t="s">
        <v>77</v>
      </c>
      <c r="H53" s="29">
        <v>0.1</v>
      </c>
      <c r="I53" s="29">
        <v>0</v>
      </c>
      <c r="J53" s="29">
        <v>15</v>
      </c>
      <c r="K53" s="29">
        <v>60</v>
      </c>
      <c r="L53" s="30">
        <v>0</v>
      </c>
      <c r="M53" s="30">
        <v>0</v>
      </c>
      <c r="N53" s="30">
        <v>0.02</v>
      </c>
      <c r="O53" s="29">
        <v>0.03</v>
      </c>
      <c r="P53" s="29">
        <v>1.1100000000000001</v>
      </c>
      <c r="Q53" s="29">
        <v>1.44</v>
      </c>
      <c r="R53" s="29">
        <v>2.78</v>
      </c>
      <c r="S53" s="29">
        <v>0.31</v>
      </c>
      <c r="T53" s="33" t="s">
        <v>78</v>
      </c>
    </row>
    <row r="54" spans="2:20" s="10" customFormat="1" x14ac:dyDescent="0.25">
      <c r="B54" s="74"/>
      <c r="C54" s="19" t="s">
        <v>37</v>
      </c>
      <c r="D54" s="27"/>
      <c r="E54" s="27"/>
      <c r="F54" s="27"/>
      <c r="G54" s="28">
        <v>30</v>
      </c>
      <c r="H54" s="29">
        <v>2.37</v>
      </c>
      <c r="I54" s="29">
        <v>0.3</v>
      </c>
      <c r="J54" s="29">
        <v>14.5</v>
      </c>
      <c r="K54" s="29">
        <v>71</v>
      </c>
      <c r="L54" s="30">
        <v>0.05</v>
      </c>
      <c r="M54" s="30">
        <v>0.02</v>
      </c>
      <c r="N54" s="30">
        <v>0.48</v>
      </c>
      <c r="O54" s="29">
        <v>0</v>
      </c>
      <c r="P54" s="29">
        <v>6.9</v>
      </c>
      <c r="Q54" s="29">
        <v>9.9</v>
      </c>
      <c r="R54" s="29">
        <v>26.1</v>
      </c>
      <c r="S54" s="29">
        <v>0.6</v>
      </c>
      <c r="T54" s="25" t="s">
        <v>58</v>
      </c>
    </row>
    <row r="55" spans="2:20" s="10" customFormat="1" x14ac:dyDescent="0.25">
      <c r="B55" s="74"/>
      <c r="C55" s="19" t="s">
        <v>42</v>
      </c>
      <c r="D55" s="27"/>
      <c r="E55" s="27"/>
      <c r="F55" s="27"/>
      <c r="G55" s="28">
        <v>20</v>
      </c>
      <c r="H55" s="21">
        <v>1.32</v>
      </c>
      <c r="I55" s="21">
        <v>0.24</v>
      </c>
      <c r="J55" s="21">
        <v>8.6</v>
      </c>
      <c r="K55" s="21">
        <v>40.4</v>
      </c>
      <c r="L55" s="31">
        <v>0.03</v>
      </c>
      <c r="M55" s="31">
        <v>0.02</v>
      </c>
      <c r="N55" s="31">
        <v>0.14000000000000001</v>
      </c>
      <c r="O55" s="21">
        <v>0</v>
      </c>
      <c r="P55" s="21">
        <v>10.8</v>
      </c>
      <c r="Q55" s="21">
        <v>9.4</v>
      </c>
      <c r="R55" s="21">
        <v>31.6</v>
      </c>
      <c r="S55" s="21">
        <v>0.66</v>
      </c>
      <c r="T55" s="25" t="s">
        <v>59</v>
      </c>
    </row>
    <row r="56" spans="2:20" s="41" customFormat="1" x14ac:dyDescent="0.25">
      <c r="B56" s="74"/>
      <c r="C56" s="19" t="s">
        <v>44</v>
      </c>
      <c r="D56" s="19"/>
      <c r="E56" s="19"/>
      <c r="F56" s="19"/>
      <c r="G56" s="28">
        <v>735</v>
      </c>
      <c r="H56" s="32">
        <f t="shared" ref="H56:S56" si="4">H49+H50+H51+H52+H53+H54+H55</f>
        <v>19.619999999999997</v>
      </c>
      <c r="I56" s="32">
        <f t="shared" si="4"/>
        <v>24.72</v>
      </c>
      <c r="J56" s="32">
        <f t="shared" si="4"/>
        <v>94.539999999999992</v>
      </c>
      <c r="K56" s="32">
        <f t="shared" si="4"/>
        <v>677.53</v>
      </c>
      <c r="L56" s="32">
        <f t="shared" si="4"/>
        <v>0.43999999999999995</v>
      </c>
      <c r="M56" s="32">
        <f t="shared" si="4"/>
        <v>0.26</v>
      </c>
      <c r="N56" s="32">
        <f t="shared" si="4"/>
        <v>5.1999999999999984</v>
      </c>
      <c r="O56" s="32">
        <f t="shared" si="4"/>
        <v>8.02</v>
      </c>
      <c r="P56" s="32">
        <f t="shared" si="4"/>
        <v>114.53999999999999</v>
      </c>
      <c r="Q56" s="32">
        <f t="shared" si="4"/>
        <v>116.80000000000001</v>
      </c>
      <c r="R56" s="32">
        <f t="shared" si="4"/>
        <v>395.69000000000005</v>
      </c>
      <c r="S56" s="32">
        <f t="shared" si="4"/>
        <v>5.81</v>
      </c>
      <c r="T56" s="19"/>
    </row>
    <row r="57" spans="2:20" s="41" customFormat="1" ht="17.25" customHeight="1" x14ac:dyDescent="0.25">
      <c r="B57" s="74"/>
      <c r="C57" s="19" t="s">
        <v>60</v>
      </c>
      <c r="D57" s="19"/>
      <c r="E57" s="19"/>
      <c r="F57" s="19"/>
      <c r="G57" s="28">
        <f t="shared" ref="G57:S57" si="5">G48+G56</f>
        <v>1235</v>
      </c>
      <c r="H57" s="32">
        <f t="shared" si="5"/>
        <v>43.19</v>
      </c>
      <c r="I57" s="32">
        <f t="shared" si="5"/>
        <v>53.379999999999995</v>
      </c>
      <c r="J57" s="32">
        <f t="shared" si="5"/>
        <v>183.48</v>
      </c>
      <c r="K57" s="32">
        <f t="shared" si="5"/>
        <v>1385.03</v>
      </c>
      <c r="L57" s="32">
        <f t="shared" si="5"/>
        <v>0.6399999999999999</v>
      </c>
      <c r="M57" s="32">
        <f t="shared" si="5"/>
        <v>0.43</v>
      </c>
      <c r="N57" s="32">
        <f t="shared" si="5"/>
        <v>11.139999999999997</v>
      </c>
      <c r="O57" s="32">
        <f t="shared" si="5"/>
        <v>8.9610000000000003</v>
      </c>
      <c r="P57" s="32">
        <f t="shared" si="5"/>
        <v>185.26999999999998</v>
      </c>
      <c r="Q57" s="32">
        <f t="shared" si="5"/>
        <v>180.21</v>
      </c>
      <c r="R57" s="32">
        <f t="shared" si="5"/>
        <v>619.66000000000008</v>
      </c>
      <c r="S57" s="32">
        <f t="shared" si="5"/>
        <v>10.379999999999999</v>
      </c>
      <c r="T57" s="19"/>
    </row>
    <row r="58" spans="2:20" s="10" customFormat="1" ht="105.75" customHeight="1" x14ac:dyDescent="0.2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</row>
    <row r="59" spans="2:20" s="5" customFormat="1" ht="24.15" customHeight="1" x14ac:dyDescent="0.25">
      <c r="B59" s="74" t="s">
        <v>11</v>
      </c>
      <c r="C59" s="74" t="s">
        <v>12</v>
      </c>
      <c r="D59" s="16"/>
      <c r="E59" s="16"/>
      <c r="F59" s="16"/>
      <c r="G59" s="74" t="s">
        <v>13</v>
      </c>
      <c r="H59" s="77" t="s">
        <v>14</v>
      </c>
      <c r="I59" s="77" t="s">
        <v>15</v>
      </c>
      <c r="J59" s="77" t="s">
        <v>16</v>
      </c>
      <c r="K59" s="77" t="s">
        <v>17</v>
      </c>
      <c r="L59" s="77" t="s">
        <v>18</v>
      </c>
      <c r="M59" s="77"/>
      <c r="N59" s="77"/>
      <c r="O59" s="77"/>
      <c r="P59" s="77" t="s">
        <v>19</v>
      </c>
      <c r="Q59" s="77"/>
      <c r="R59" s="77"/>
      <c r="S59" s="77"/>
      <c r="T59" s="74" t="s">
        <v>20</v>
      </c>
    </row>
    <row r="60" spans="2:20" s="5" customFormat="1" ht="11.4" customHeight="1" x14ac:dyDescent="0.25">
      <c r="B60" s="74"/>
      <c r="C60" s="74"/>
      <c r="D60" s="18"/>
      <c r="E60" s="18"/>
      <c r="F60" s="18"/>
      <c r="G60" s="74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4"/>
    </row>
    <row r="61" spans="2:20" s="5" customFormat="1" ht="24" customHeight="1" x14ac:dyDescent="0.25">
      <c r="B61" s="74"/>
      <c r="C61" s="74"/>
      <c r="D61" s="18"/>
      <c r="E61" s="18"/>
      <c r="F61" s="18"/>
      <c r="G61" s="18" t="s">
        <v>21</v>
      </c>
      <c r="H61" s="77"/>
      <c r="I61" s="77"/>
      <c r="J61" s="77"/>
      <c r="K61" s="77"/>
      <c r="L61" s="17" t="s">
        <v>22</v>
      </c>
      <c r="M61" s="17" t="s">
        <v>23</v>
      </c>
      <c r="N61" s="17" t="s">
        <v>24</v>
      </c>
      <c r="O61" s="17" t="s">
        <v>25</v>
      </c>
      <c r="P61" s="17" t="s">
        <v>26</v>
      </c>
      <c r="Q61" s="17" t="s">
        <v>27</v>
      </c>
      <c r="R61" s="17" t="s">
        <v>28</v>
      </c>
      <c r="S61" s="17" t="s">
        <v>29</v>
      </c>
      <c r="T61" s="74"/>
    </row>
    <row r="62" spans="2:20" s="10" customFormat="1" x14ac:dyDescent="0.25">
      <c r="B62" s="73" t="s">
        <v>79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</row>
    <row r="63" spans="2:20" s="20" customFormat="1" x14ac:dyDescent="0.25">
      <c r="B63" s="74" t="s">
        <v>31</v>
      </c>
      <c r="C63" s="19" t="s">
        <v>80</v>
      </c>
      <c r="D63" s="27"/>
      <c r="E63" s="27"/>
      <c r="F63" s="27"/>
      <c r="G63" s="42" t="s">
        <v>81</v>
      </c>
      <c r="H63" s="29">
        <v>31.5</v>
      </c>
      <c r="I63" s="29">
        <v>12.6</v>
      </c>
      <c r="J63" s="29">
        <v>49.5</v>
      </c>
      <c r="K63" s="29">
        <v>435</v>
      </c>
      <c r="L63" s="30">
        <v>0.08</v>
      </c>
      <c r="M63" s="30">
        <v>0.39</v>
      </c>
      <c r="N63" s="30">
        <v>0.78</v>
      </c>
      <c r="O63" s="29">
        <v>0.36</v>
      </c>
      <c r="P63" s="29">
        <v>220.95</v>
      </c>
      <c r="Q63" s="29">
        <v>33.299999999999997</v>
      </c>
      <c r="R63" s="29">
        <v>315.45</v>
      </c>
      <c r="S63" s="29">
        <v>1.04</v>
      </c>
      <c r="T63" s="33" t="s">
        <v>82</v>
      </c>
    </row>
    <row r="64" spans="2:20" s="10" customFormat="1" x14ac:dyDescent="0.25">
      <c r="B64" s="74"/>
      <c r="C64" s="19" t="s">
        <v>83</v>
      </c>
      <c r="D64" s="27"/>
      <c r="E64" s="27"/>
      <c r="F64" s="27"/>
      <c r="G64" s="28">
        <v>200</v>
      </c>
      <c r="H64" s="29">
        <v>3.76</v>
      </c>
      <c r="I64" s="29">
        <v>3.2</v>
      </c>
      <c r="J64" s="29">
        <v>26.74</v>
      </c>
      <c r="K64" s="29">
        <v>150.80000000000001</v>
      </c>
      <c r="L64" s="30">
        <v>0.06</v>
      </c>
      <c r="M64" s="30">
        <v>0.19</v>
      </c>
      <c r="N64" s="30">
        <v>0.17</v>
      </c>
      <c r="O64" s="29">
        <v>1.59</v>
      </c>
      <c r="P64" s="29">
        <v>152.22</v>
      </c>
      <c r="Q64" s="29">
        <v>21.33</v>
      </c>
      <c r="R64" s="29">
        <v>124.56</v>
      </c>
      <c r="S64" s="29">
        <v>0.48</v>
      </c>
      <c r="T64" s="25" t="s">
        <v>84</v>
      </c>
    </row>
    <row r="65" spans="2:20" s="10" customFormat="1" x14ac:dyDescent="0.25">
      <c r="B65" s="74"/>
      <c r="C65" s="19" t="s">
        <v>85</v>
      </c>
      <c r="D65" s="34"/>
      <c r="E65" s="34"/>
      <c r="F65" s="34"/>
      <c r="G65" s="28" t="s">
        <v>86</v>
      </c>
      <c r="H65" s="26">
        <v>0.8</v>
      </c>
      <c r="I65" s="26">
        <v>0</v>
      </c>
      <c r="J65" s="26">
        <v>25.2</v>
      </c>
      <c r="K65" s="26">
        <v>104</v>
      </c>
      <c r="L65" s="43">
        <v>0.08</v>
      </c>
      <c r="M65" s="43">
        <v>0.06</v>
      </c>
      <c r="N65" s="43">
        <v>0.4</v>
      </c>
      <c r="O65" s="43">
        <v>120</v>
      </c>
      <c r="P65" s="43">
        <v>68</v>
      </c>
      <c r="Q65" s="43">
        <v>26</v>
      </c>
      <c r="R65" s="43">
        <v>46</v>
      </c>
      <c r="S65" s="43">
        <v>0.6</v>
      </c>
      <c r="T65" s="25" t="s">
        <v>87</v>
      </c>
    </row>
    <row r="66" spans="2:20" s="41" customFormat="1" x14ac:dyDescent="0.25">
      <c r="B66" s="74"/>
      <c r="C66" s="19" t="s">
        <v>44</v>
      </c>
      <c r="D66" s="19"/>
      <c r="E66" s="19"/>
      <c r="F66" s="19"/>
      <c r="G66" s="28">
        <v>515</v>
      </c>
      <c r="H66" s="32">
        <f t="shared" ref="H66:S66" si="6">H63+H64+H65</f>
        <v>36.059999999999995</v>
      </c>
      <c r="I66" s="32">
        <f t="shared" si="6"/>
        <v>15.8</v>
      </c>
      <c r="J66" s="32">
        <f t="shared" si="6"/>
        <v>101.44</v>
      </c>
      <c r="K66" s="32">
        <f t="shared" si="6"/>
        <v>689.8</v>
      </c>
      <c r="L66" s="32">
        <f t="shared" si="6"/>
        <v>0.22000000000000003</v>
      </c>
      <c r="M66" s="32">
        <f t="shared" si="6"/>
        <v>0.64000000000000012</v>
      </c>
      <c r="N66" s="32">
        <f t="shared" si="6"/>
        <v>1.35</v>
      </c>
      <c r="O66" s="32">
        <f t="shared" si="6"/>
        <v>121.95</v>
      </c>
      <c r="P66" s="32">
        <f t="shared" si="6"/>
        <v>441.16999999999996</v>
      </c>
      <c r="Q66" s="32">
        <f t="shared" si="6"/>
        <v>80.63</v>
      </c>
      <c r="R66" s="32">
        <f t="shared" si="6"/>
        <v>486.01</v>
      </c>
      <c r="S66" s="32">
        <f t="shared" si="6"/>
        <v>2.12</v>
      </c>
      <c r="T66" s="44"/>
    </row>
    <row r="67" spans="2:20" s="10" customFormat="1" x14ac:dyDescent="0.25">
      <c r="B67" s="74" t="s">
        <v>45</v>
      </c>
      <c r="C67" s="19" t="s">
        <v>88</v>
      </c>
      <c r="D67" s="34"/>
      <c r="E67" s="34"/>
      <c r="F67" s="34"/>
      <c r="G67" s="28" t="s">
        <v>33</v>
      </c>
      <c r="H67" s="29">
        <v>1.46</v>
      </c>
      <c r="I67" s="29">
        <v>3.92</v>
      </c>
      <c r="J67" s="29">
        <v>12.16</v>
      </c>
      <c r="K67" s="29">
        <v>89.8</v>
      </c>
      <c r="L67" s="30">
        <v>0.04</v>
      </c>
      <c r="M67" s="30">
        <v>0.03</v>
      </c>
      <c r="N67" s="30">
        <v>0.47</v>
      </c>
      <c r="O67" s="30">
        <v>8.23</v>
      </c>
      <c r="P67" s="30">
        <v>35.51</v>
      </c>
      <c r="Q67" s="30">
        <v>21</v>
      </c>
      <c r="R67" s="30">
        <v>42.58</v>
      </c>
      <c r="S67" s="29">
        <v>0.95</v>
      </c>
      <c r="T67" s="25" t="s">
        <v>89</v>
      </c>
    </row>
    <row r="68" spans="2:20" s="10" customFormat="1" ht="17.399999999999999" customHeight="1" x14ac:dyDescent="0.25">
      <c r="B68" s="74"/>
      <c r="C68" s="16" t="s">
        <v>90</v>
      </c>
      <c r="D68" s="34"/>
      <c r="E68" s="34"/>
      <c r="F68" s="34"/>
      <c r="G68" s="19" t="s">
        <v>51</v>
      </c>
      <c r="H68" s="26">
        <v>13.68</v>
      </c>
      <c r="I68" s="26">
        <v>20.34</v>
      </c>
      <c r="J68" s="26">
        <v>13.32</v>
      </c>
      <c r="K68" s="26">
        <v>291.60000000000002</v>
      </c>
      <c r="L68" s="26">
        <v>0.09</v>
      </c>
      <c r="M68" s="26">
        <v>0.12</v>
      </c>
      <c r="N68" s="26">
        <v>4.2300000000000004</v>
      </c>
      <c r="O68" s="26">
        <v>0.66</v>
      </c>
      <c r="P68" s="26">
        <v>15.75</v>
      </c>
      <c r="Q68" s="26">
        <v>21</v>
      </c>
      <c r="R68" s="26">
        <v>120.45</v>
      </c>
      <c r="S68" s="26">
        <v>1.42</v>
      </c>
      <c r="T68" s="25" t="s">
        <v>91</v>
      </c>
    </row>
    <row r="69" spans="2:20" s="10" customFormat="1" x14ac:dyDescent="0.35">
      <c r="B69" s="74"/>
      <c r="C69" s="19" t="s">
        <v>92</v>
      </c>
      <c r="D69" s="34"/>
      <c r="E69" s="34"/>
      <c r="F69" s="34"/>
      <c r="G69" s="19" t="s">
        <v>54</v>
      </c>
      <c r="H69" s="23">
        <v>13.2</v>
      </c>
      <c r="I69" s="23">
        <v>7.5</v>
      </c>
      <c r="J69" s="23">
        <v>43.05</v>
      </c>
      <c r="K69" s="23">
        <v>292.5</v>
      </c>
      <c r="L69" s="24">
        <v>0.51</v>
      </c>
      <c r="M69" s="24">
        <v>0.11</v>
      </c>
      <c r="N69" s="24">
        <v>1.36</v>
      </c>
      <c r="O69" s="23">
        <v>18.16</v>
      </c>
      <c r="P69" s="23">
        <v>7.95</v>
      </c>
      <c r="Q69" s="23">
        <v>27.75</v>
      </c>
      <c r="R69" s="23">
        <v>86.59</v>
      </c>
      <c r="S69" s="23">
        <v>4.96</v>
      </c>
      <c r="T69" s="33" t="s">
        <v>93</v>
      </c>
    </row>
    <row r="70" spans="2:20" s="10" customFormat="1" x14ac:dyDescent="0.35">
      <c r="B70" s="74"/>
      <c r="C70" s="16" t="s">
        <v>94</v>
      </c>
      <c r="D70" s="34"/>
      <c r="E70" s="34"/>
      <c r="F70" s="34"/>
      <c r="G70" s="28">
        <v>200</v>
      </c>
      <c r="H70" s="45">
        <v>0.08</v>
      </c>
      <c r="I70" s="45">
        <v>0.09</v>
      </c>
      <c r="J70" s="45">
        <v>27.08</v>
      </c>
      <c r="K70" s="45">
        <v>108.6</v>
      </c>
      <c r="L70" s="46">
        <v>0.02</v>
      </c>
      <c r="M70" s="46">
        <v>0.01</v>
      </c>
      <c r="N70" s="46">
        <v>0.08</v>
      </c>
      <c r="O70" s="45">
        <v>12.9</v>
      </c>
      <c r="P70" s="45">
        <v>23.52</v>
      </c>
      <c r="Q70" s="45">
        <v>6.5</v>
      </c>
      <c r="R70" s="45">
        <v>11.5</v>
      </c>
      <c r="S70" s="45">
        <v>0.24</v>
      </c>
      <c r="T70" s="25" t="s">
        <v>95</v>
      </c>
    </row>
    <row r="71" spans="2:20" s="10" customFormat="1" x14ac:dyDescent="0.25">
      <c r="B71" s="74"/>
      <c r="C71" s="19" t="s">
        <v>37</v>
      </c>
      <c r="D71" s="27"/>
      <c r="E71" s="27"/>
      <c r="F71" s="27"/>
      <c r="G71" s="28">
        <v>30</v>
      </c>
      <c r="H71" s="29">
        <v>2.37</v>
      </c>
      <c r="I71" s="29">
        <v>0.3</v>
      </c>
      <c r="J71" s="29">
        <v>14.5</v>
      </c>
      <c r="K71" s="29">
        <v>71</v>
      </c>
      <c r="L71" s="30">
        <v>0.05</v>
      </c>
      <c r="M71" s="30">
        <v>0.02</v>
      </c>
      <c r="N71" s="30">
        <v>0.48</v>
      </c>
      <c r="O71" s="29">
        <v>0</v>
      </c>
      <c r="P71" s="29">
        <v>6.9</v>
      </c>
      <c r="Q71" s="29">
        <v>9.9</v>
      </c>
      <c r="R71" s="29">
        <v>26.1</v>
      </c>
      <c r="S71" s="29">
        <v>0.6</v>
      </c>
      <c r="T71" s="25" t="s">
        <v>58</v>
      </c>
    </row>
    <row r="72" spans="2:20" s="10" customFormat="1" x14ac:dyDescent="0.25">
      <c r="B72" s="74"/>
      <c r="C72" s="19" t="s">
        <v>42</v>
      </c>
      <c r="D72" s="27"/>
      <c r="E72" s="27"/>
      <c r="F72" s="27"/>
      <c r="G72" s="28">
        <v>20</v>
      </c>
      <c r="H72" s="21">
        <v>1.32</v>
      </c>
      <c r="I72" s="21">
        <v>0.24</v>
      </c>
      <c r="J72" s="21">
        <v>8.6</v>
      </c>
      <c r="K72" s="21">
        <v>40.4</v>
      </c>
      <c r="L72" s="31">
        <v>0.03</v>
      </c>
      <c r="M72" s="31">
        <v>0.02</v>
      </c>
      <c r="N72" s="31">
        <v>0.14000000000000001</v>
      </c>
      <c r="O72" s="21">
        <v>0</v>
      </c>
      <c r="P72" s="21">
        <v>10.8</v>
      </c>
      <c r="Q72" s="21">
        <v>9.4</v>
      </c>
      <c r="R72" s="21">
        <v>31.6</v>
      </c>
      <c r="S72" s="21">
        <v>0.66</v>
      </c>
      <c r="T72" s="25" t="s">
        <v>59</v>
      </c>
    </row>
    <row r="73" spans="2:20" s="41" customFormat="1" x14ac:dyDescent="0.25">
      <c r="B73" s="74"/>
      <c r="C73" s="19" t="s">
        <v>44</v>
      </c>
      <c r="D73" s="19"/>
      <c r="E73" s="19"/>
      <c r="F73" s="19"/>
      <c r="G73" s="28">
        <v>705</v>
      </c>
      <c r="H73" s="32">
        <f t="shared" ref="H73:S73" si="7">H67+H68+H69+H70+H71+H72</f>
        <v>32.11</v>
      </c>
      <c r="I73" s="32">
        <f t="shared" si="7"/>
        <v>32.39</v>
      </c>
      <c r="J73" s="32">
        <f t="shared" si="7"/>
        <v>118.71</v>
      </c>
      <c r="K73" s="32">
        <f t="shared" si="7"/>
        <v>893.90000000000009</v>
      </c>
      <c r="L73" s="32">
        <f t="shared" si="7"/>
        <v>0.7400000000000001</v>
      </c>
      <c r="M73" s="32">
        <f t="shared" si="7"/>
        <v>0.31000000000000005</v>
      </c>
      <c r="N73" s="32">
        <f t="shared" si="7"/>
        <v>6.7600000000000007</v>
      </c>
      <c r="O73" s="32">
        <f t="shared" si="7"/>
        <v>39.950000000000003</v>
      </c>
      <c r="P73" s="32">
        <f t="shared" si="7"/>
        <v>100.43</v>
      </c>
      <c r="Q73" s="32">
        <f t="shared" si="7"/>
        <v>95.550000000000011</v>
      </c>
      <c r="R73" s="32">
        <f t="shared" si="7"/>
        <v>318.82000000000005</v>
      </c>
      <c r="S73" s="32">
        <f t="shared" si="7"/>
        <v>8.83</v>
      </c>
      <c r="T73" s="19"/>
    </row>
    <row r="74" spans="2:20" s="41" customFormat="1" x14ac:dyDescent="0.25">
      <c r="B74" s="74"/>
      <c r="C74" s="19" t="s">
        <v>60</v>
      </c>
      <c r="D74" s="19"/>
      <c r="E74" s="19"/>
      <c r="F74" s="19"/>
      <c r="G74" s="28">
        <f t="shared" ref="G74:S74" si="8">G66+G73</f>
        <v>1220</v>
      </c>
      <c r="H74" s="32">
        <f t="shared" si="8"/>
        <v>68.169999999999987</v>
      </c>
      <c r="I74" s="32">
        <f t="shared" si="8"/>
        <v>48.19</v>
      </c>
      <c r="J74" s="32">
        <f t="shared" si="8"/>
        <v>220.14999999999998</v>
      </c>
      <c r="K74" s="32">
        <f t="shared" si="8"/>
        <v>1583.7</v>
      </c>
      <c r="L74" s="32">
        <f t="shared" si="8"/>
        <v>0.96000000000000019</v>
      </c>
      <c r="M74" s="32">
        <f t="shared" si="8"/>
        <v>0.95000000000000018</v>
      </c>
      <c r="N74" s="32">
        <f t="shared" si="8"/>
        <v>8.1100000000000012</v>
      </c>
      <c r="O74" s="32">
        <f t="shared" si="8"/>
        <v>161.9</v>
      </c>
      <c r="P74" s="32">
        <f t="shared" si="8"/>
        <v>541.59999999999991</v>
      </c>
      <c r="Q74" s="32">
        <f t="shared" si="8"/>
        <v>176.18</v>
      </c>
      <c r="R74" s="32">
        <f t="shared" si="8"/>
        <v>804.83</v>
      </c>
      <c r="S74" s="32">
        <f t="shared" si="8"/>
        <v>10.95</v>
      </c>
      <c r="T74" s="19"/>
    </row>
    <row r="75" spans="2:20" s="10" customFormat="1" ht="172.2" customHeight="1" x14ac:dyDescent="0.25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</row>
    <row r="76" spans="2:20" s="5" customFormat="1" ht="18.75" customHeight="1" x14ac:dyDescent="0.25">
      <c r="B76" s="74" t="s">
        <v>11</v>
      </c>
      <c r="C76" s="74" t="s">
        <v>12</v>
      </c>
      <c r="D76" s="16"/>
      <c r="E76" s="16"/>
      <c r="F76" s="16"/>
      <c r="G76" s="74" t="s">
        <v>13</v>
      </c>
      <c r="H76" s="77" t="s">
        <v>14</v>
      </c>
      <c r="I76" s="77" t="s">
        <v>15</v>
      </c>
      <c r="J76" s="77" t="s">
        <v>16</v>
      </c>
      <c r="K76" s="77" t="s">
        <v>17</v>
      </c>
      <c r="L76" s="77" t="s">
        <v>18</v>
      </c>
      <c r="M76" s="77"/>
      <c r="N76" s="77"/>
      <c r="O76" s="77"/>
      <c r="P76" s="77" t="s">
        <v>19</v>
      </c>
      <c r="Q76" s="77"/>
      <c r="R76" s="77"/>
      <c r="S76" s="77"/>
      <c r="T76" s="74" t="s">
        <v>20</v>
      </c>
    </row>
    <row r="77" spans="2:20" s="5" customFormat="1" ht="11.4" customHeight="1" x14ac:dyDescent="0.25">
      <c r="B77" s="74"/>
      <c r="C77" s="74"/>
      <c r="D77" s="18"/>
      <c r="E77" s="18"/>
      <c r="F77" s="18"/>
      <c r="G77" s="74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4"/>
    </row>
    <row r="78" spans="2:20" s="5" customFormat="1" ht="23.25" customHeight="1" x14ac:dyDescent="0.25">
      <c r="B78" s="74"/>
      <c r="C78" s="74"/>
      <c r="D78" s="18"/>
      <c r="E78" s="18"/>
      <c r="F78" s="18"/>
      <c r="G78" s="18" t="s">
        <v>21</v>
      </c>
      <c r="H78" s="77"/>
      <c r="I78" s="77"/>
      <c r="J78" s="77"/>
      <c r="K78" s="77"/>
      <c r="L78" s="17" t="s">
        <v>22</v>
      </c>
      <c r="M78" s="17" t="s">
        <v>23</v>
      </c>
      <c r="N78" s="17" t="s">
        <v>24</v>
      </c>
      <c r="O78" s="17" t="s">
        <v>25</v>
      </c>
      <c r="P78" s="17" t="s">
        <v>26</v>
      </c>
      <c r="Q78" s="17" t="s">
        <v>27</v>
      </c>
      <c r="R78" s="17" t="s">
        <v>28</v>
      </c>
      <c r="S78" s="17" t="s">
        <v>29</v>
      </c>
      <c r="T78" s="74"/>
    </row>
    <row r="79" spans="2:20" s="10" customFormat="1" x14ac:dyDescent="0.25">
      <c r="B79" s="73" t="s">
        <v>96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</row>
    <row r="80" spans="2:20" s="10" customFormat="1" hidden="1" x14ac:dyDescent="0.35">
      <c r="B80" s="74" t="s">
        <v>31</v>
      </c>
      <c r="C80" s="19"/>
      <c r="D80" s="19"/>
      <c r="E80" s="19"/>
      <c r="F80" s="19"/>
      <c r="G80" s="28"/>
      <c r="H80" s="23"/>
      <c r="I80" s="23"/>
      <c r="J80" s="23"/>
      <c r="K80" s="23"/>
      <c r="L80" s="24"/>
      <c r="M80" s="24"/>
      <c r="N80" s="24"/>
      <c r="O80" s="23"/>
      <c r="P80" s="23"/>
      <c r="Q80" s="23"/>
      <c r="R80" s="23"/>
      <c r="S80" s="23"/>
      <c r="T80" s="19"/>
    </row>
    <row r="81" spans="2:21" s="10" customFormat="1" x14ac:dyDescent="0.25">
      <c r="B81" s="74"/>
      <c r="C81" s="16" t="s">
        <v>97</v>
      </c>
      <c r="D81" s="34"/>
      <c r="E81" s="34"/>
      <c r="F81" s="34"/>
      <c r="G81" s="19" t="s">
        <v>98</v>
      </c>
      <c r="H81" s="26">
        <v>12.74</v>
      </c>
      <c r="I81" s="26">
        <v>6.72</v>
      </c>
      <c r="J81" s="26">
        <v>6.72</v>
      </c>
      <c r="K81" s="26">
        <v>138.6</v>
      </c>
      <c r="L81" s="26">
        <v>7.0000000000000007E-2</v>
      </c>
      <c r="M81" s="26">
        <v>7.0000000000000007E-2</v>
      </c>
      <c r="N81" s="26">
        <v>0.86</v>
      </c>
      <c r="O81" s="26">
        <v>2.0299999999999998</v>
      </c>
      <c r="P81" s="26">
        <v>27.45</v>
      </c>
      <c r="Q81" s="26">
        <v>29.03</v>
      </c>
      <c r="R81" s="26">
        <v>149.06</v>
      </c>
      <c r="S81" s="26">
        <v>0.63</v>
      </c>
      <c r="T81" s="25" t="s">
        <v>99</v>
      </c>
    </row>
    <row r="82" spans="2:21" s="10" customFormat="1" x14ac:dyDescent="0.25">
      <c r="B82" s="74"/>
      <c r="C82" s="16" t="s">
        <v>100</v>
      </c>
      <c r="D82" s="34"/>
      <c r="E82" s="34"/>
      <c r="F82" s="34"/>
      <c r="G82" s="19">
        <v>150</v>
      </c>
      <c r="H82" s="29">
        <v>3.12</v>
      </c>
      <c r="I82" s="29">
        <v>5.0999999999999996</v>
      </c>
      <c r="J82" s="29">
        <v>18.57</v>
      </c>
      <c r="K82" s="29">
        <v>132.6</v>
      </c>
      <c r="L82" s="30">
        <v>0.14000000000000001</v>
      </c>
      <c r="M82" s="30">
        <v>0.11</v>
      </c>
      <c r="N82" s="30">
        <v>1.36</v>
      </c>
      <c r="O82" s="29">
        <v>18.16</v>
      </c>
      <c r="P82" s="29">
        <v>36.979999999999997</v>
      </c>
      <c r="Q82" s="29">
        <v>27.75</v>
      </c>
      <c r="R82" s="29">
        <v>86.59</v>
      </c>
      <c r="S82" s="29">
        <v>1.01</v>
      </c>
      <c r="T82" s="33" t="s">
        <v>101</v>
      </c>
    </row>
    <row r="83" spans="2:21" s="10" customFormat="1" x14ac:dyDescent="0.35">
      <c r="B83" s="74"/>
      <c r="C83" s="19" t="s">
        <v>56</v>
      </c>
      <c r="D83" s="27"/>
      <c r="E83" s="27"/>
      <c r="F83" s="27"/>
      <c r="G83" s="28">
        <v>200</v>
      </c>
      <c r="H83" s="23">
        <v>0.16</v>
      </c>
      <c r="I83" s="23">
        <v>0</v>
      </c>
      <c r="J83" s="23">
        <v>29</v>
      </c>
      <c r="K83" s="23">
        <v>133.6</v>
      </c>
      <c r="L83" s="24">
        <v>0.01</v>
      </c>
      <c r="M83" s="24">
        <v>0.01</v>
      </c>
      <c r="N83" s="24">
        <v>0.09</v>
      </c>
      <c r="O83" s="23">
        <v>1.72</v>
      </c>
      <c r="P83" s="23">
        <v>14.48</v>
      </c>
      <c r="Q83" s="23">
        <v>3.6</v>
      </c>
      <c r="R83" s="23">
        <v>4.4000000000000004</v>
      </c>
      <c r="S83" s="23">
        <v>0.94</v>
      </c>
      <c r="T83" s="33" t="s">
        <v>102</v>
      </c>
    </row>
    <row r="84" spans="2:21" s="10" customFormat="1" x14ac:dyDescent="0.25">
      <c r="B84" s="74"/>
      <c r="C84" s="19" t="s">
        <v>37</v>
      </c>
      <c r="D84" s="27"/>
      <c r="E84" s="27"/>
      <c r="F84" s="27"/>
      <c r="G84" s="28">
        <v>30</v>
      </c>
      <c r="H84" s="29">
        <v>2.37</v>
      </c>
      <c r="I84" s="29">
        <v>0.3</v>
      </c>
      <c r="J84" s="29">
        <v>14.5</v>
      </c>
      <c r="K84" s="29">
        <v>71</v>
      </c>
      <c r="L84" s="30">
        <v>0.05</v>
      </c>
      <c r="M84" s="30">
        <v>0.02</v>
      </c>
      <c r="N84" s="30">
        <v>0.48</v>
      </c>
      <c r="O84" s="29">
        <v>0</v>
      </c>
      <c r="P84" s="29">
        <v>6.9</v>
      </c>
      <c r="Q84" s="29">
        <v>9.9</v>
      </c>
      <c r="R84" s="29">
        <v>26.1</v>
      </c>
      <c r="S84" s="29">
        <v>0.6</v>
      </c>
      <c r="T84" s="25" t="s">
        <v>58</v>
      </c>
    </row>
    <row r="85" spans="2:21" s="10" customFormat="1" x14ac:dyDescent="0.25">
      <c r="B85" s="74"/>
      <c r="C85" s="19" t="s">
        <v>42</v>
      </c>
      <c r="D85" s="27"/>
      <c r="E85" s="27"/>
      <c r="F85" s="27"/>
      <c r="G85" s="28">
        <v>20</v>
      </c>
      <c r="H85" s="21">
        <v>1.32</v>
      </c>
      <c r="I85" s="21">
        <v>0.24</v>
      </c>
      <c r="J85" s="21">
        <v>8.6</v>
      </c>
      <c r="K85" s="21">
        <v>40.4</v>
      </c>
      <c r="L85" s="31">
        <v>0.03</v>
      </c>
      <c r="M85" s="31">
        <v>0.02</v>
      </c>
      <c r="N85" s="31">
        <v>0.14000000000000001</v>
      </c>
      <c r="O85" s="21">
        <v>0</v>
      </c>
      <c r="P85" s="21">
        <v>10.8</v>
      </c>
      <c r="Q85" s="21">
        <v>9.4</v>
      </c>
      <c r="R85" s="21">
        <v>31.6</v>
      </c>
      <c r="S85" s="21">
        <v>0.66</v>
      </c>
      <c r="T85" s="25" t="s">
        <v>59</v>
      </c>
    </row>
    <row r="86" spans="2:21" s="5" customFormat="1" x14ac:dyDescent="0.25">
      <c r="B86" s="74"/>
      <c r="C86" s="19" t="s">
        <v>44</v>
      </c>
      <c r="D86" s="19"/>
      <c r="E86" s="19"/>
      <c r="F86" s="19"/>
      <c r="G86" s="28">
        <v>540</v>
      </c>
      <c r="H86" s="32">
        <f t="shared" ref="H86:S86" si="9">H80+H81+H82+H84+H85+H83</f>
        <v>19.71</v>
      </c>
      <c r="I86" s="32">
        <f t="shared" si="9"/>
        <v>12.360000000000001</v>
      </c>
      <c r="J86" s="32">
        <f t="shared" si="9"/>
        <v>77.39</v>
      </c>
      <c r="K86" s="32">
        <f t="shared" si="9"/>
        <v>516.19999999999993</v>
      </c>
      <c r="L86" s="32">
        <f t="shared" si="9"/>
        <v>0.30000000000000004</v>
      </c>
      <c r="M86" s="32">
        <f t="shared" si="9"/>
        <v>0.22999999999999998</v>
      </c>
      <c r="N86" s="32">
        <f t="shared" si="9"/>
        <v>2.93</v>
      </c>
      <c r="O86" s="32">
        <f t="shared" si="9"/>
        <v>21.91</v>
      </c>
      <c r="P86" s="32">
        <f t="shared" si="9"/>
        <v>96.61</v>
      </c>
      <c r="Q86" s="32">
        <f t="shared" si="9"/>
        <v>79.680000000000007</v>
      </c>
      <c r="R86" s="32">
        <f t="shared" si="9"/>
        <v>297.75</v>
      </c>
      <c r="S86" s="32">
        <f t="shared" si="9"/>
        <v>3.8400000000000003</v>
      </c>
      <c r="T86" s="19"/>
    </row>
    <row r="87" spans="2:21" s="5" customFormat="1" ht="11.4" hidden="1" customHeight="1" x14ac:dyDescent="0.35">
      <c r="B87" s="74" t="s">
        <v>45</v>
      </c>
      <c r="C87" s="19"/>
      <c r="D87" s="19"/>
      <c r="E87" s="19"/>
      <c r="F87" s="19"/>
      <c r="G87" s="28"/>
      <c r="H87" s="23"/>
      <c r="I87" s="23"/>
      <c r="J87" s="23"/>
      <c r="K87" s="23"/>
      <c r="L87" s="24"/>
      <c r="M87" s="24"/>
      <c r="N87" s="24"/>
      <c r="O87" s="23"/>
      <c r="P87" s="23"/>
      <c r="Q87" s="23"/>
      <c r="R87" s="23"/>
      <c r="S87" s="23"/>
      <c r="T87" s="19"/>
    </row>
    <row r="88" spans="2:21" s="5" customFormat="1" ht="27.6" customHeight="1" x14ac:dyDescent="0.35">
      <c r="B88" s="74"/>
      <c r="C88" s="19" t="s">
        <v>103</v>
      </c>
      <c r="D88" s="19"/>
      <c r="E88" s="19"/>
      <c r="F88" s="19"/>
      <c r="G88" s="28">
        <v>60</v>
      </c>
      <c r="H88" s="23">
        <v>0.43</v>
      </c>
      <c r="I88" s="23">
        <v>1.1399999999999999</v>
      </c>
      <c r="J88" s="23">
        <v>1.18</v>
      </c>
      <c r="K88" s="23">
        <v>14.58</v>
      </c>
      <c r="L88" s="24">
        <v>0.04</v>
      </c>
      <c r="M88" s="24">
        <v>0.02</v>
      </c>
      <c r="N88" s="24">
        <v>0.24</v>
      </c>
      <c r="O88" s="23">
        <v>5.25</v>
      </c>
      <c r="P88" s="23">
        <v>11.15</v>
      </c>
      <c r="Q88" s="23">
        <v>15.9</v>
      </c>
      <c r="R88" s="23">
        <v>19.73</v>
      </c>
      <c r="S88" s="23">
        <v>0.18</v>
      </c>
      <c r="T88" s="33" t="s">
        <v>104</v>
      </c>
    </row>
    <row r="89" spans="2:21" s="10" customFormat="1" ht="17.399999999999999" customHeight="1" x14ac:dyDescent="0.25">
      <c r="B89" s="74"/>
      <c r="C89" s="47" t="s">
        <v>105</v>
      </c>
      <c r="D89" s="27"/>
      <c r="E89" s="27"/>
      <c r="F89" s="27"/>
      <c r="G89" s="28">
        <v>200</v>
      </c>
      <c r="H89" s="29">
        <v>2.12</v>
      </c>
      <c r="I89" s="29">
        <v>2.2200000000000002</v>
      </c>
      <c r="J89" s="29">
        <v>19.38</v>
      </c>
      <c r="K89" s="29">
        <v>106</v>
      </c>
      <c r="L89" s="30">
        <v>0.09</v>
      </c>
      <c r="M89" s="30">
        <v>0.05</v>
      </c>
      <c r="N89" s="30">
        <v>0.94</v>
      </c>
      <c r="O89" s="30">
        <v>6.6</v>
      </c>
      <c r="P89" s="30">
        <v>19.68</v>
      </c>
      <c r="Q89" s="30">
        <v>21.6</v>
      </c>
      <c r="R89" s="30">
        <v>53.32</v>
      </c>
      <c r="S89" s="29">
        <v>0.86</v>
      </c>
      <c r="T89" s="25" t="s">
        <v>106</v>
      </c>
    </row>
    <row r="90" spans="2:21" s="10" customFormat="1" ht="36" x14ac:dyDescent="0.35">
      <c r="B90" s="74"/>
      <c r="C90" s="48" t="s">
        <v>107</v>
      </c>
      <c r="D90" s="34"/>
      <c r="E90" s="34"/>
      <c r="F90" s="34"/>
      <c r="G90" s="42" t="s">
        <v>108</v>
      </c>
      <c r="H90" s="45">
        <v>18.899999999999999</v>
      </c>
      <c r="I90" s="45">
        <v>23.94</v>
      </c>
      <c r="J90" s="45">
        <v>5.32</v>
      </c>
      <c r="K90" s="45">
        <v>312.2</v>
      </c>
      <c r="L90" s="46">
        <v>0.05</v>
      </c>
      <c r="M90" s="46">
        <v>0.12</v>
      </c>
      <c r="N90" s="46">
        <v>3.48</v>
      </c>
      <c r="O90" s="46">
        <v>0.01</v>
      </c>
      <c r="P90" s="46">
        <v>47.72</v>
      </c>
      <c r="Q90" s="46">
        <v>17.73</v>
      </c>
      <c r="R90" s="46">
        <v>116.32</v>
      </c>
      <c r="S90" s="45">
        <v>1.41</v>
      </c>
      <c r="T90" s="49" t="s">
        <v>109</v>
      </c>
      <c r="U90" s="50"/>
    </row>
    <row r="91" spans="2:21" s="10" customFormat="1" x14ac:dyDescent="0.25">
      <c r="B91" s="74"/>
      <c r="C91" s="19" t="s">
        <v>110</v>
      </c>
      <c r="D91" s="34"/>
      <c r="E91" s="34"/>
      <c r="F91" s="34"/>
      <c r="G91" s="28" t="s">
        <v>54</v>
      </c>
      <c r="H91" s="29">
        <v>6.58</v>
      </c>
      <c r="I91" s="29">
        <v>5.0599999999999996</v>
      </c>
      <c r="J91" s="29">
        <v>41.29</v>
      </c>
      <c r="K91" s="29">
        <v>237</v>
      </c>
      <c r="L91" s="30">
        <v>0.12</v>
      </c>
      <c r="M91" s="30">
        <v>0.05</v>
      </c>
      <c r="N91" s="30">
        <v>0.7</v>
      </c>
      <c r="O91" s="29">
        <v>0</v>
      </c>
      <c r="P91" s="29">
        <v>24.04</v>
      </c>
      <c r="Q91" s="29">
        <v>34.22</v>
      </c>
      <c r="R91" s="29">
        <v>158.97</v>
      </c>
      <c r="S91" s="29">
        <v>2.69</v>
      </c>
      <c r="T91" s="25" t="s">
        <v>111</v>
      </c>
    </row>
    <row r="92" spans="2:21" s="51" customFormat="1" ht="17.399999999999999" customHeight="1" x14ac:dyDescent="0.35">
      <c r="B92" s="74"/>
      <c r="C92" s="52" t="s">
        <v>39</v>
      </c>
      <c r="D92" s="53">
        <v>200</v>
      </c>
      <c r="E92" s="53">
        <v>0.1</v>
      </c>
      <c r="F92" s="53">
        <v>0</v>
      </c>
      <c r="G92" s="22" t="s">
        <v>40</v>
      </c>
      <c r="H92" s="23">
        <v>2</v>
      </c>
      <c r="I92" s="23">
        <v>0</v>
      </c>
      <c r="J92" s="23">
        <v>16</v>
      </c>
      <c r="K92" s="23">
        <v>65</v>
      </c>
      <c r="L92" s="24">
        <v>0</v>
      </c>
      <c r="M92" s="24">
        <v>0</v>
      </c>
      <c r="N92" s="24">
        <v>0.03</v>
      </c>
      <c r="O92" s="23">
        <v>2.83</v>
      </c>
      <c r="P92" s="23">
        <v>14.22</v>
      </c>
      <c r="Q92" s="23">
        <v>2.44</v>
      </c>
      <c r="R92" s="23">
        <v>4.4400000000000004</v>
      </c>
      <c r="S92" s="23">
        <v>0.36</v>
      </c>
      <c r="T92" s="33" t="s">
        <v>112</v>
      </c>
    </row>
    <row r="93" spans="2:21" s="10" customFormat="1" x14ac:dyDescent="0.25">
      <c r="B93" s="74"/>
      <c r="C93" s="19" t="s">
        <v>37</v>
      </c>
      <c r="D93" s="27"/>
      <c r="E93" s="27"/>
      <c r="F93" s="27"/>
      <c r="G93" s="28">
        <v>30</v>
      </c>
      <c r="H93" s="29">
        <v>2.37</v>
      </c>
      <c r="I93" s="29">
        <v>0.3</v>
      </c>
      <c r="J93" s="29">
        <v>14.5</v>
      </c>
      <c r="K93" s="29">
        <v>71</v>
      </c>
      <c r="L93" s="30">
        <v>0.05</v>
      </c>
      <c r="M93" s="30">
        <v>0.02</v>
      </c>
      <c r="N93" s="30">
        <v>0.48</v>
      </c>
      <c r="O93" s="29">
        <v>0</v>
      </c>
      <c r="P93" s="29">
        <v>6.9</v>
      </c>
      <c r="Q93" s="29">
        <v>9.9</v>
      </c>
      <c r="R93" s="29">
        <v>26.1</v>
      </c>
      <c r="S93" s="29">
        <v>0.6</v>
      </c>
      <c r="T93" s="25" t="s">
        <v>58</v>
      </c>
    </row>
    <row r="94" spans="2:21" s="10" customFormat="1" x14ac:dyDescent="0.25">
      <c r="B94" s="74"/>
      <c r="C94" s="19" t="s">
        <v>42</v>
      </c>
      <c r="D94" s="27"/>
      <c r="E94" s="27"/>
      <c r="F94" s="27"/>
      <c r="G94" s="28">
        <v>20</v>
      </c>
      <c r="H94" s="21">
        <v>1.32</v>
      </c>
      <c r="I94" s="21">
        <v>0.24</v>
      </c>
      <c r="J94" s="21">
        <v>8.6</v>
      </c>
      <c r="K94" s="21">
        <v>40.4</v>
      </c>
      <c r="L94" s="31">
        <v>0.03</v>
      </c>
      <c r="M94" s="31">
        <v>0.02</v>
      </c>
      <c r="N94" s="31">
        <v>0.14000000000000001</v>
      </c>
      <c r="O94" s="21">
        <v>0</v>
      </c>
      <c r="P94" s="21">
        <v>10.8</v>
      </c>
      <c r="Q94" s="21">
        <v>9.4</v>
      </c>
      <c r="R94" s="21">
        <v>31.6</v>
      </c>
      <c r="S94" s="21">
        <v>0.66</v>
      </c>
      <c r="T94" s="25" t="s">
        <v>59</v>
      </c>
    </row>
    <row r="95" spans="2:21" s="5" customFormat="1" x14ac:dyDescent="0.25">
      <c r="B95" s="74"/>
      <c r="C95" s="19" t="s">
        <v>44</v>
      </c>
      <c r="D95" s="19"/>
      <c r="E95" s="19"/>
      <c r="F95" s="19"/>
      <c r="G95" s="28">
        <v>807</v>
      </c>
      <c r="H95" s="32">
        <f t="shared" ref="H95:S95" si="10">H87+H89+H90+H91+H92+H93+H94</f>
        <v>33.29</v>
      </c>
      <c r="I95" s="32">
        <f t="shared" si="10"/>
        <v>31.759999999999998</v>
      </c>
      <c r="J95" s="32">
        <f t="shared" si="10"/>
        <v>105.08999999999999</v>
      </c>
      <c r="K95" s="32">
        <f t="shared" si="10"/>
        <v>831.6</v>
      </c>
      <c r="L95" s="32">
        <f t="shared" si="10"/>
        <v>0.33999999999999997</v>
      </c>
      <c r="M95" s="32">
        <f t="shared" si="10"/>
        <v>0.25999999999999995</v>
      </c>
      <c r="N95" s="32">
        <f t="shared" si="10"/>
        <v>5.7700000000000005</v>
      </c>
      <c r="O95" s="32">
        <f t="shared" si="10"/>
        <v>9.44</v>
      </c>
      <c r="P95" s="32">
        <f t="shared" si="10"/>
        <v>123.36</v>
      </c>
      <c r="Q95" s="32">
        <f t="shared" si="10"/>
        <v>95.29</v>
      </c>
      <c r="R95" s="32">
        <f t="shared" si="10"/>
        <v>390.75000000000006</v>
      </c>
      <c r="S95" s="32">
        <f t="shared" si="10"/>
        <v>6.58</v>
      </c>
      <c r="T95" s="19"/>
    </row>
    <row r="96" spans="2:21" s="5" customFormat="1" x14ac:dyDescent="0.25">
      <c r="B96" s="74"/>
      <c r="C96" s="19" t="s">
        <v>60</v>
      </c>
      <c r="D96" s="19"/>
      <c r="E96" s="19"/>
      <c r="F96" s="19"/>
      <c r="G96" s="28">
        <f t="shared" ref="G96:S96" si="11">G86+G95</f>
        <v>1347</v>
      </c>
      <c r="H96" s="32">
        <f t="shared" si="11"/>
        <v>53</v>
      </c>
      <c r="I96" s="32">
        <f t="shared" si="11"/>
        <v>44.12</v>
      </c>
      <c r="J96" s="32">
        <f t="shared" si="11"/>
        <v>182.48</v>
      </c>
      <c r="K96" s="32">
        <f t="shared" si="11"/>
        <v>1347.8</v>
      </c>
      <c r="L96" s="32">
        <f t="shared" si="11"/>
        <v>0.64</v>
      </c>
      <c r="M96" s="32">
        <f t="shared" si="11"/>
        <v>0.48999999999999994</v>
      </c>
      <c r="N96" s="32">
        <f t="shared" si="11"/>
        <v>8.7000000000000011</v>
      </c>
      <c r="O96" s="32">
        <f t="shared" si="11"/>
        <v>31.35</v>
      </c>
      <c r="P96" s="32">
        <f t="shared" si="11"/>
        <v>219.97</v>
      </c>
      <c r="Q96" s="32">
        <f t="shared" si="11"/>
        <v>174.97000000000003</v>
      </c>
      <c r="R96" s="32">
        <f t="shared" si="11"/>
        <v>688.5</v>
      </c>
      <c r="S96" s="32">
        <f t="shared" si="11"/>
        <v>10.42</v>
      </c>
      <c r="T96" s="19"/>
    </row>
    <row r="97" spans="2:20" s="10" customFormat="1" ht="158.4" customHeight="1" x14ac:dyDescent="0.25">
      <c r="B97" s="76" t="s">
        <v>113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</row>
    <row r="98" spans="2:20" s="5" customFormat="1" ht="20.25" customHeight="1" x14ac:dyDescent="0.25">
      <c r="B98" s="74" t="s">
        <v>11</v>
      </c>
      <c r="C98" s="74" t="s">
        <v>12</v>
      </c>
      <c r="D98" s="16"/>
      <c r="E98" s="16"/>
      <c r="F98" s="16"/>
      <c r="G98" s="74" t="s">
        <v>13</v>
      </c>
      <c r="H98" s="77" t="s">
        <v>14</v>
      </c>
      <c r="I98" s="77" t="s">
        <v>15</v>
      </c>
      <c r="J98" s="77" t="s">
        <v>16</v>
      </c>
      <c r="K98" s="77" t="s">
        <v>17</v>
      </c>
      <c r="L98" s="77" t="s">
        <v>18</v>
      </c>
      <c r="M98" s="77"/>
      <c r="N98" s="77"/>
      <c r="O98" s="77"/>
      <c r="P98" s="77" t="s">
        <v>19</v>
      </c>
      <c r="Q98" s="77"/>
      <c r="R98" s="77"/>
      <c r="S98" s="77"/>
      <c r="T98" s="74" t="s">
        <v>20</v>
      </c>
    </row>
    <row r="99" spans="2:20" s="5" customFormat="1" ht="11.4" customHeight="1" x14ac:dyDescent="0.25">
      <c r="B99" s="74"/>
      <c r="C99" s="74"/>
      <c r="D99" s="18"/>
      <c r="E99" s="18"/>
      <c r="F99" s="18"/>
      <c r="G99" s="74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4"/>
    </row>
    <row r="100" spans="2:20" s="5" customFormat="1" ht="20.25" customHeight="1" x14ac:dyDescent="0.25">
      <c r="B100" s="74"/>
      <c r="C100" s="74"/>
      <c r="D100" s="18"/>
      <c r="E100" s="18"/>
      <c r="F100" s="18"/>
      <c r="G100" s="18" t="s">
        <v>21</v>
      </c>
      <c r="H100" s="77"/>
      <c r="I100" s="77"/>
      <c r="J100" s="77"/>
      <c r="K100" s="77"/>
      <c r="L100" s="17" t="s">
        <v>22</v>
      </c>
      <c r="M100" s="17" t="s">
        <v>23</v>
      </c>
      <c r="N100" s="17" t="s">
        <v>24</v>
      </c>
      <c r="O100" s="17" t="s">
        <v>25</v>
      </c>
      <c r="P100" s="17" t="s">
        <v>26</v>
      </c>
      <c r="Q100" s="17" t="s">
        <v>27</v>
      </c>
      <c r="R100" s="17" t="s">
        <v>28</v>
      </c>
      <c r="S100" s="17" t="s">
        <v>29</v>
      </c>
      <c r="T100" s="74"/>
    </row>
    <row r="101" spans="2:20" s="10" customFormat="1" x14ac:dyDescent="0.25">
      <c r="B101" s="73" t="s">
        <v>114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</row>
    <row r="102" spans="2:20" s="10" customFormat="1" x14ac:dyDescent="0.25">
      <c r="B102" s="74" t="s">
        <v>31</v>
      </c>
      <c r="C102" s="19" t="s">
        <v>115</v>
      </c>
      <c r="D102" s="34"/>
      <c r="E102" s="34"/>
      <c r="F102" s="34"/>
      <c r="G102" s="42" t="s">
        <v>33</v>
      </c>
      <c r="H102" s="26">
        <v>5.4</v>
      </c>
      <c r="I102" s="26">
        <v>11.2</v>
      </c>
      <c r="J102" s="26">
        <v>35.299999999999997</v>
      </c>
      <c r="K102" s="26">
        <v>278</v>
      </c>
      <c r="L102" s="43">
        <v>0.03</v>
      </c>
      <c r="M102" s="43">
        <v>0.01</v>
      </c>
      <c r="N102" s="43">
        <v>0.48</v>
      </c>
      <c r="O102" s="43">
        <v>0</v>
      </c>
      <c r="P102" s="43">
        <v>4.93</v>
      </c>
      <c r="Q102" s="43">
        <v>15.33</v>
      </c>
      <c r="R102" s="43">
        <v>47.87</v>
      </c>
      <c r="S102" s="43">
        <v>0.32</v>
      </c>
      <c r="T102" s="33" t="s">
        <v>116</v>
      </c>
    </row>
    <row r="103" spans="2:20" s="10" customFormat="1" x14ac:dyDescent="0.25">
      <c r="B103" s="74"/>
      <c r="C103" s="19" t="s">
        <v>37</v>
      </c>
      <c r="D103" s="27"/>
      <c r="E103" s="27"/>
      <c r="F103" s="27"/>
      <c r="G103" s="28">
        <v>30</v>
      </c>
      <c r="H103" s="29">
        <v>2.37</v>
      </c>
      <c r="I103" s="29">
        <v>0.3</v>
      </c>
      <c r="J103" s="29">
        <v>14.5</v>
      </c>
      <c r="K103" s="29">
        <v>71</v>
      </c>
      <c r="L103" s="30">
        <v>0.05</v>
      </c>
      <c r="M103" s="30">
        <v>0.02</v>
      </c>
      <c r="N103" s="30">
        <v>0.48</v>
      </c>
      <c r="O103" s="29">
        <v>0</v>
      </c>
      <c r="P103" s="29">
        <v>6.9</v>
      </c>
      <c r="Q103" s="29">
        <v>9.9</v>
      </c>
      <c r="R103" s="29">
        <v>26.1</v>
      </c>
      <c r="S103" s="29">
        <v>0.6</v>
      </c>
      <c r="T103" s="25" t="s">
        <v>38</v>
      </c>
    </row>
    <row r="104" spans="2:20" s="10" customFormat="1" x14ac:dyDescent="0.25">
      <c r="B104" s="74"/>
      <c r="C104" s="19" t="s">
        <v>76</v>
      </c>
      <c r="D104" s="34"/>
      <c r="E104" s="34"/>
      <c r="F104" s="34"/>
      <c r="G104" s="28" t="s">
        <v>77</v>
      </c>
      <c r="H104" s="29">
        <v>0.1</v>
      </c>
      <c r="I104" s="29">
        <v>0</v>
      </c>
      <c r="J104" s="29">
        <v>15</v>
      </c>
      <c r="K104" s="29">
        <v>60</v>
      </c>
      <c r="L104" s="30">
        <v>0</v>
      </c>
      <c r="M104" s="30">
        <v>0</v>
      </c>
      <c r="N104" s="30">
        <v>0.02</v>
      </c>
      <c r="O104" s="29">
        <v>0.03</v>
      </c>
      <c r="P104" s="29">
        <v>1.1100000000000001</v>
      </c>
      <c r="Q104" s="29">
        <v>1.44</v>
      </c>
      <c r="R104" s="29">
        <v>2.78</v>
      </c>
      <c r="S104" s="29">
        <v>0.31</v>
      </c>
      <c r="T104" s="33" t="s">
        <v>117</v>
      </c>
    </row>
    <row r="105" spans="2:20" s="10" customFormat="1" ht="16.5" customHeight="1" x14ac:dyDescent="0.25">
      <c r="B105" s="74"/>
      <c r="C105" s="16" t="s">
        <v>118</v>
      </c>
      <c r="D105" s="34"/>
      <c r="E105" s="34"/>
      <c r="F105" s="34"/>
      <c r="G105" s="19" t="s">
        <v>119</v>
      </c>
      <c r="H105" s="26">
        <v>4.9000000000000004</v>
      </c>
      <c r="I105" s="26">
        <v>6.2</v>
      </c>
      <c r="J105" s="26">
        <v>21.2</v>
      </c>
      <c r="K105" s="26">
        <v>240</v>
      </c>
      <c r="L105" s="43">
        <v>2.048</v>
      </c>
      <c r="M105" s="43">
        <v>0.03</v>
      </c>
      <c r="N105" s="43">
        <v>0.56000000000000005</v>
      </c>
      <c r="O105" s="43">
        <v>0</v>
      </c>
      <c r="P105" s="43">
        <v>3.4</v>
      </c>
      <c r="Q105" s="43">
        <v>7.3</v>
      </c>
      <c r="R105" s="43">
        <v>24</v>
      </c>
      <c r="S105" s="43">
        <v>0.5</v>
      </c>
      <c r="T105" s="33" t="s">
        <v>120</v>
      </c>
    </row>
    <row r="106" spans="2:20" s="5" customFormat="1" x14ac:dyDescent="0.25">
      <c r="B106" s="74"/>
      <c r="C106" s="19" t="s">
        <v>44</v>
      </c>
      <c r="D106" s="19"/>
      <c r="E106" s="19"/>
      <c r="F106" s="19"/>
      <c r="G106" s="28">
        <v>575</v>
      </c>
      <c r="H106" s="32">
        <f t="shared" ref="H106:S106" si="12">H102+H103+H104+H105</f>
        <v>12.77</v>
      </c>
      <c r="I106" s="32">
        <f t="shared" si="12"/>
        <v>17.7</v>
      </c>
      <c r="J106" s="32">
        <f t="shared" si="12"/>
        <v>86</v>
      </c>
      <c r="K106" s="32">
        <f t="shared" si="12"/>
        <v>649</v>
      </c>
      <c r="L106" s="32">
        <f t="shared" si="12"/>
        <v>2.1280000000000001</v>
      </c>
      <c r="M106" s="32">
        <f t="shared" si="12"/>
        <v>0.06</v>
      </c>
      <c r="N106" s="32">
        <f t="shared" si="12"/>
        <v>1.54</v>
      </c>
      <c r="O106" s="32">
        <f t="shared" si="12"/>
        <v>0.03</v>
      </c>
      <c r="P106" s="32">
        <f t="shared" si="12"/>
        <v>16.34</v>
      </c>
      <c r="Q106" s="32">
        <f t="shared" si="12"/>
        <v>33.97</v>
      </c>
      <c r="R106" s="32">
        <f t="shared" si="12"/>
        <v>100.75</v>
      </c>
      <c r="S106" s="32">
        <f t="shared" si="12"/>
        <v>1.73</v>
      </c>
      <c r="T106" s="19"/>
    </row>
    <row r="107" spans="2:20" s="10" customFormat="1" ht="19.5" customHeight="1" x14ac:dyDescent="0.25">
      <c r="B107" s="74" t="s">
        <v>45</v>
      </c>
      <c r="C107" s="19" t="s">
        <v>121</v>
      </c>
      <c r="D107" s="34"/>
      <c r="E107" s="34"/>
      <c r="F107" s="34"/>
      <c r="G107" s="28">
        <v>200</v>
      </c>
      <c r="H107" s="29">
        <v>4.1399999999999997</v>
      </c>
      <c r="I107" s="29">
        <v>4.28</v>
      </c>
      <c r="J107" s="29">
        <v>18.88</v>
      </c>
      <c r="K107" s="29">
        <v>130.6</v>
      </c>
      <c r="L107" s="30">
        <v>0.13</v>
      </c>
      <c r="M107" s="30">
        <v>0.06</v>
      </c>
      <c r="N107" s="30">
        <v>0.87</v>
      </c>
      <c r="O107" s="30">
        <v>4.6500000000000004</v>
      </c>
      <c r="P107" s="30">
        <v>40.22</v>
      </c>
      <c r="Q107" s="30">
        <v>30.64</v>
      </c>
      <c r="R107" s="30">
        <v>110.38</v>
      </c>
      <c r="S107" s="29">
        <v>1.45</v>
      </c>
      <c r="T107" s="33" t="s">
        <v>122</v>
      </c>
    </row>
    <row r="108" spans="2:20" s="10" customFormat="1" x14ac:dyDescent="0.25">
      <c r="B108" s="74"/>
      <c r="C108" s="19" t="s">
        <v>62</v>
      </c>
      <c r="D108" s="27"/>
      <c r="E108" s="27"/>
      <c r="F108" s="27"/>
      <c r="G108" s="28" t="s">
        <v>51</v>
      </c>
      <c r="H108" s="26">
        <v>14.4</v>
      </c>
      <c r="I108" s="26">
        <v>21.82</v>
      </c>
      <c r="J108" s="26">
        <v>7.42</v>
      </c>
      <c r="K108" s="26">
        <v>283.5</v>
      </c>
      <c r="L108" s="26">
        <v>0.06</v>
      </c>
      <c r="M108" s="26">
        <v>0.1</v>
      </c>
      <c r="N108" s="26">
        <v>4.42</v>
      </c>
      <c r="O108" s="26">
        <v>0.54100000000000004</v>
      </c>
      <c r="P108" s="26">
        <v>16.350000000000001</v>
      </c>
      <c r="Q108" s="26">
        <v>16.989999999999998</v>
      </c>
      <c r="R108" s="26">
        <v>113.7</v>
      </c>
      <c r="S108" s="26">
        <v>0.95</v>
      </c>
      <c r="T108" s="25" t="s">
        <v>63</v>
      </c>
    </row>
    <row r="109" spans="2:20" s="10" customFormat="1" x14ac:dyDescent="0.25">
      <c r="B109" s="74"/>
      <c r="C109" s="19" t="s">
        <v>64</v>
      </c>
      <c r="D109" s="27"/>
      <c r="E109" s="27"/>
      <c r="F109" s="27"/>
      <c r="G109" s="19" t="s">
        <v>54</v>
      </c>
      <c r="H109" s="29">
        <v>5.4</v>
      </c>
      <c r="I109" s="29">
        <v>6.3</v>
      </c>
      <c r="J109" s="29">
        <v>36.6</v>
      </c>
      <c r="K109" s="29">
        <v>225</v>
      </c>
      <c r="L109" s="30">
        <v>0.06</v>
      </c>
      <c r="M109" s="30">
        <v>0.02</v>
      </c>
      <c r="N109" s="30">
        <v>0.77</v>
      </c>
      <c r="O109" s="29">
        <v>0</v>
      </c>
      <c r="P109" s="29">
        <v>4.8600000000000003</v>
      </c>
      <c r="Q109" s="29">
        <v>21.12</v>
      </c>
      <c r="R109" s="29">
        <v>37.17</v>
      </c>
      <c r="S109" s="29">
        <v>1.1100000000000001</v>
      </c>
      <c r="T109" s="33" t="s">
        <v>65</v>
      </c>
    </row>
    <row r="110" spans="2:20" s="10" customFormat="1" x14ac:dyDescent="0.35">
      <c r="B110" s="74"/>
      <c r="C110" s="16" t="s">
        <v>123</v>
      </c>
      <c r="D110" s="35"/>
      <c r="E110" s="35"/>
      <c r="F110" s="35">
        <v>8.7999999999999995E-2</v>
      </c>
      <c r="G110" s="54">
        <v>200</v>
      </c>
      <c r="H110" s="45">
        <v>0.12</v>
      </c>
      <c r="I110" s="23">
        <v>0</v>
      </c>
      <c r="J110" s="45">
        <v>30.12</v>
      </c>
      <c r="K110" s="45">
        <v>121</v>
      </c>
      <c r="L110" s="46">
        <v>0.01</v>
      </c>
      <c r="M110" s="46">
        <v>0.01</v>
      </c>
      <c r="N110" s="46">
        <v>0.1</v>
      </c>
      <c r="O110" s="45">
        <v>1.72</v>
      </c>
      <c r="P110" s="45">
        <v>14.47</v>
      </c>
      <c r="Q110" s="45">
        <v>3.6</v>
      </c>
      <c r="R110" s="45">
        <v>4.4000000000000004</v>
      </c>
      <c r="S110" s="45">
        <v>0.94</v>
      </c>
      <c r="T110" s="33" t="s">
        <v>124</v>
      </c>
    </row>
    <row r="111" spans="2:20" s="10" customFormat="1" x14ac:dyDescent="0.25">
      <c r="B111" s="74"/>
      <c r="C111" s="19" t="s">
        <v>37</v>
      </c>
      <c r="D111" s="27"/>
      <c r="E111" s="27"/>
      <c r="F111" s="27"/>
      <c r="G111" s="28">
        <v>30</v>
      </c>
      <c r="H111" s="29">
        <v>2.37</v>
      </c>
      <c r="I111" s="29">
        <v>0.3</v>
      </c>
      <c r="J111" s="29">
        <v>14.5</v>
      </c>
      <c r="K111" s="29">
        <v>71</v>
      </c>
      <c r="L111" s="30">
        <v>0.05</v>
      </c>
      <c r="M111" s="30">
        <v>0.02</v>
      </c>
      <c r="N111" s="30">
        <v>0.48</v>
      </c>
      <c r="O111" s="29">
        <v>0</v>
      </c>
      <c r="P111" s="29">
        <v>6.9</v>
      </c>
      <c r="Q111" s="29">
        <v>9.9</v>
      </c>
      <c r="R111" s="29">
        <v>26.1</v>
      </c>
      <c r="S111" s="29">
        <v>0.6</v>
      </c>
      <c r="T111" s="25" t="s">
        <v>58</v>
      </c>
    </row>
    <row r="112" spans="2:20" s="10" customFormat="1" x14ac:dyDescent="0.25">
      <c r="B112" s="74"/>
      <c r="C112" s="19" t="s">
        <v>42</v>
      </c>
      <c r="D112" s="27"/>
      <c r="E112" s="27"/>
      <c r="F112" s="27"/>
      <c r="G112" s="28">
        <v>20</v>
      </c>
      <c r="H112" s="21">
        <v>1.32</v>
      </c>
      <c r="I112" s="21">
        <v>0.24</v>
      </c>
      <c r="J112" s="21">
        <v>8.6</v>
      </c>
      <c r="K112" s="21">
        <v>40.4</v>
      </c>
      <c r="L112" s="31">
        <v>0.03</v>
      </c>
      <c r="M112" s="31">
        <v>0.02</v>
      </c>
      <c r="N112" s="31">
        <v>0.14000000000000001</v>
      </c>
      <c r="O112" s="21">
        <v>0</v>
      </c>
      <c r="P112" s="21">
        <v>10.8</v>
      </c>
      <c r="Q112" s="21">
        <v>9.4</v>
      </c>
      <c r="R112" s="21">
        <v>31.6</v>
      </c>
      <c r="S112" s="21">
        <v>0.66</v>
      </c>
      <c r="T112" s="25" t="s">
        <v>59</v>
      </c>
    </row>
    <row r="113" spans="2:20" s="5" customFormat="1" x14ac:dyDescent="0.25">
      <c r="B113" s="74"/>
      <c r="C113" s="19" t="s">
        <v>44</v>
      </c>
      <c r="D113" s="19"/>
      <c r="E113" s="19"/>
      <c r="F113" s="19"/>
      <c r="G113" s="28">
        <v>695</v>
      </c>
      <c r="H113" s="32">
        <f t="shared" ref="H113:S113" si="13">H107+H108+H109+H110+H111+H112</f>
        <v>27.75</v>
      </c>
      <c r="I113" s="32">
        <f t="shared" si="13"/>
        <v>32.94</v>
      </c>
      <c r="J113" s="32">
        <f t="shared" si="13"/>
        <v>116.11999999999999</v>
      </c>
      <c r="K113" s="32">
        <f t="shared" si="13"/>
        <v>871.5</v>
      </c>
      <c r="L113" s="32">
        <f t="shared" si="13"/>
        <v>0.33999999999999997</v>
      </c>
      <c r="M113" s="32">
        <f t="shared" si="13"/>
        <v>0.22999999999999998</v>
      </c>
      <c r="N113" s="32">
        <f t="shared" si="13"/>
        <v>6.78</v>
      </c>
      <c r="O113" s="32">
        <f t="shared" si="13"/>
        <v>6.9110000000000005</v>
      </c>
      <c r="P113" s="32">
        <f t="shared" si="13"/>
        <v>93.600000000000009</v>
      </c>
      <c r="Q113" s="32">
        <f t="shared" si="13"/>
        <v>91.65</v>
      </c>
      <c r="R113" s="32">
        <f t="shared" si="13"/>
        <v>323.35000000000002</v>
      </c>
      <c r="S113" s="32">
        <f t="shared" si="13"/>
        <v>5.7099999999999991</v>
      </c>
      <c r="T113" s="19"/>
    </row>
    <row r="114" spans="2:20" s="5" customFormat="1" x14ac:dyDescent="0.25">
      <c r="B114" s="74"/>
      <c r="C114" s="19" t="s">
        <v>60</v>
      </c>
      <c r="D114" s="19"/>
      <c r="E114" s="19"/>
      <c r="F114" s="19"/>
      <c r="G114" s="28">
        <f t="shared" ref="G114:S114" si="14">G106+G113</f>
        <v>1270</v>
      </c>
      <c r="H114" s="32">
        <f t="shared" si="14"/>
        <v>40.519999999999996</v>
      </c>
      <c r="I114" s="32">
        <f t="shared" si="14"/>
        <v>50.64</v>
      </c>
      <c r="J114" s="32">
        <f t="shared" si="14"/>
        <v>202.12</v>
      </c>
      <c r="K114" s="32">
        <f t="shared" si="14"/>
        <v>1520.5</v>
      </c>
      <c r="L114" s="32">
        <f t="shared" si="14"/>
        <v>2.468</v>
      </c>
      <c r="M114" s="32">
        <f t="shared" si="14"/>
        <v>0.28999999999999998</v>
      </c>
      <c r="N114" s="32">
        <f t="shared" si="14"/>
        <v>8.32</v>
      </c>
      <c r="O114" s="32">
        <f t="shared" si="14"/>
        <v>6.9410000000000007</v>
      </c>
      <c r="P114" s="32">
        <f t="shared" si="14"/>
        <v>109.94000000000001</v>
      </c>
      <c r="Q114" s="32">
        <f t="shared" si="14"/>
        <v>125.62</v>
      </c>
      <c r="R114" s="32">
        <f t="shared" si="14"/>
        <v>424.1</v>
      </c>
      <c r="S114" s="32">
        <f t="shared" si="14"/>
        <v>7.4399999999999995</v>
      </c>
      <c r="T114" s="19"/>
    </row>
    <row r="115" spans="2:20" s="10" customFormat="1" ht="134.25" customHeight="1" x14ac:dyDescent="0.25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</row>
    <row r="116" spans="2:20" s="5" customFormat="1" ht="16.5" customHeight="1" x14ac:dyDescent="0.25">
      <c r="B116" s="74" t="s">
        <v>11</v>
      </c>
      <c r="C116" s="74" t="s">
        <v>12</v>
      </c>
      <c r="D116" s="16"/>
      <c r="E116" s="16"/>
      <c r="F116" s="16"/>
      <c r="G116" s="74" t="s">
        <v>13</v>
      </c>
      <c r="H116" s="77" t="s">
        <v>14</v>
      </c>
      <c r="I116" s="77" t="s">
        <v>15</v>
      </c>
      <c r="J116" s="77" t="s">
        <v>16</v>
      </c>
      <c r="K116" s="77" t="s">
        <v>17</v>
      </c>
      <c r="L116" s="77" t="s">
        <v>18</v>
      </c>
      <c r="M116" s="77"/>
      <c r="N116" s="77"/>
      <c r="O116" s="77"/>
      <c r="P116" s="77" t="s">
        <v>19</v>
      </c>
      <c r="Q116" s="77"/>
      <c r="R116" s="77"/>
      <c r="S116" s="77"/>
      <c r="T116" s="74" t="s">
        <v>20</v>
      </c>
    </row>
    <row r="117" spans="2:20" s="5" customFormat="1" ht="11.4" customHeight="1" x14ac:dyDescent="0.25">
      <c r="B117" s="74"/>
      <c r="C117" s="74"/>
      <c r="D117" s="18"/>
      <c r="E117" s="18"/>
      <c r="F117" s="18"/>
      <c r="G117" s="74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4"/>
    </row>
    <row r="118" spans="2:20" s="5" customFormat="1" ht="21" customHeight="1" x14ac:dyDescent="0.25">
      <c r="B118" s="74"/>
      <c r="C118" s="74"/>
      <c r="D118" s="18"/>
      <c r="E118" s="18"/>
      <c r="F118" s="18"/>
      <c r="G118" s="18" t="s">
        <v>21</v>
      </c>
      <c r="H118" s="77"/>
      <c r="I118" s="77"/>
      <c r="J118" s="77"/>
      <c r="K118" s="77"/>
      <c r="L118" s="17" t="s">
        <v>22</v>
      </c>
      <c r="M118" s="17" t="s">
        <v>23</v>
      </c>
      <c r="N118" s="17" t="s">
        <v>24</v>
      </c>
      <c r="O118" s="17" t="s">
        <v>25</v>
      </c>
      <c r="P118" s="17" t="s">
        <v>26</v>
      </c>
      <c r="Q118" s="17" t="s">
        <v>27</v>
      </c>
      <c r="R118" s="17" t="s">
        <v>28</v>
      </c>
      <c r="S118" s="17" t="s">
        <v>29</v>
      </c>
      <c r="T118" s="74"/>
    </row>
    <row r="119" spans="2:20" s="10" customFormat="1" x14ac:dyDescent="0.25">
      <c r="B119" s="73" t="s">
        <v>125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2:20" s="10" customFormat="1" ht="26.4" customHeight="1" x14ac:dyDescent="0.25">
      <c r="B120" s="74" t="s">
        <v>31</v>
      </c>
      <c r="C120" s="19" t="s">
        <v>126</v>
      </c>
      <c r="D120" s="34"/>
      <c r="E120" s="34"/>
      <c r="F120" s="34"/>
      <c r="G120" s="55" t="s">
        <v>127</v>
      </c>
      <c r="H120" s="56">
        <v>0.4</v>
      </c>
      <c r="I120" s="56">
        <v>0.4</v>
      </c>
      <c r="J120" s="56">
        <v>9.8000000000000007</v>
      </c>
      <c r="K120" s="56">
        <v>44</v>
      </c>
      <c r="L120" s="57">
        <v>0.08</v>
      </c>
      <c r="M120" s="57">
        <v>0.06</v>
      </c>
      <c r="N120" s="57">
        <v>0.4</v>
      </c>
      <c r="O120" s="57">
        <v>120</v>
      </c>
      <c r="P120" s="57">
        <v>16</v>
      </c>
      <c r="Q120" s="57">
        <v>9</v>
      </c>
      <c r="R120" s="57">
        <v>46</v>
      </c>
      <c r="S120" s="57">
        <v>2.2000000000000002</v>
      </c>
      <c r="T120" s="25" t="s">
        <v>87</v>
      </c>
    </row>
    <row r="121" spans="2:20" s="10" customFormat="1" x14ac:dyDescent="0.25">
      <c r="B121" s="74"/>
      <c r="C121" s="16" t="s">
        <v>128</v>
      </c>
      <c r="D121" s="34"/>
      <c r="E121" s="34"/>
      <c r="F121" s="34"/>
      <c r="G121" s="42" t="s">
        <v>129</v>
      </c>
      <c r="H121" s="29">
        <v>23.36</v>
      </c>
      <c r="I121" s="29">
        <v>27.04</v>
      </c>
      <c r="J121" s="29">
        <v>38.24</v>
      </c>
      <c r="K121" s="29">
        <v>489.6</v>
      </c>
      <c r="L121" s="30">
        <v>7.0000000000000007E-2</v>
      </c>
      <c r="M121" s="30">
        <v>0.14000000000000001</v>
      </c>
      <c r="N121" s="30">
        <v>4.6399999999999997</v>
      </c>
      <c r="O121" s="30">
        <v>1.1499999999999999</v>
      </c>
      <c r="P121" s="30">
        <v>51.54</v>
      </c>
      <c r="Q121" s="30">
        <v>54.29</v>
      </c>
      <c r="R121" s="30">
        <v>227.77</v>
      </c>
      <c r="S121" s="29">
        <v>2.5</v>
      </c>
      <c r="T121" s="25" t="s">
        <v>130</v>
      </c>
    </row>
    <row r="122" spans="2:20" s="10" customFormat="1" ht="18" customHeight="1" x14ac:dyDescent="0.35">
      <c r="B122" s="74"/>
      <c r="C122" s="52" t="s">
        <v>39</v>
      </c>
      <c r="D122" s="53">
        <v>200</v>
      </c>
      <c r="E122" s="53">
        <v>0.1</v>
      </c>
      <c r="F122" s="53">
        <v>0</v>
      </c>
      <c r="G122" s="22" t="s">
        <v>40</v>
      </c>
      <c r="H122" s="23">
        <v>2</v>
      </c>
      <c r="I122" s="23">
        <v>0</v>
      </c>
      <c r="J122" s="23">
        <v>16</v>
      </c>
      <c r="K122" s="23">
        <v>65</v>
      </c>
      <c r="L122" s="24">
        <v>0</v>
      </c>
      <c r="M122" s="24">
        <v>0</v>
      </c>
      <c r="N122" s="24">
        <v>0.03</v>
      </c>
      <c r="O122" s="23">
        <v>2.83</v>
      </c>
      <c r="P122" s="23">
        <v>14.22</v>
      </c>
      <c r="Q122" s="23">
        <v>2.44</v>
      </c>
      <c r="R122" s="23">
        <v>4.4400000000000004</v>
      </c>
      <c r="S122" s="23">
        <v>0.36</v>
      </c>
      <c r="T122" s="33" t="s">
        <v>112</v>
      </c>
    </row>
    <row r="123" spans="2:20" s="10" customFormat="1" x14ac:dyDescent="0.25">
      <c r="B123" s="74"/>
      <c r="C123" s="19" t="s">
        <v>37</v>
      </c>
      <c r="D123" s="27"/>
      <c r="E123" s="27"/>
      <c r="F123" s="27"/>
      <c r="G123" s="28">
        <v>30</v>
      </c>
      <c r="H123" s="29">
        <v>2.37</v>
      </c>
      <c r="I123" s="29">
        <v>0.3</v>
      </c>
      <c r="J123" s="29">
        <v>14.5</v>
      </c>
      <c r="K123" s="29">
        <v>71</v>
      </c>
      <c r="L123" s="30">
        <v>0.05</v>
      </c>
      <c r="M123" s="30">
        <v>0.02</v>
      </c>
      <c r="N123" s="30">
        <v>0.48</v>
      </c>
      <c r="O123" s="29">
        <v>0</v>
      </c>
      <c r="P123" s="29">
        <v>6.9</v>
      </c>
      <c r="Q123" s="29">
        <v>9.9</v>
      </c>
      <c r="R123" s="29">
        <v>26.1</v>
      </c>
      <c r="S123" s="29">
        <v>0.6</v>
      </c>
      <c r="T123" s="25" t="s">
        <v>58</v>
      </c>
    </row>
    <row r="124" spans="2:20" s="10" customFormat="1" ht="16.5" customHeight="1" x14ac:dyDescent="0.25">
      <c r="B124" s="74"/>
      <c r="C124" s="19" t="s">
        <v>42</v>
      </c>
      <c r="D124" s="27"/>
      <c r="E124" s="27"/>
      <c r="F124" s="27"/>
      <c r="G124" s="28">
        <v>20</v>
      </c>
      <c r="H124" s="21">
        <v>1.32</v>
      </c>
      <c r="I124" s="21">
        <v>0.24</v>
      </c>
      <c r="J124" s="21">
        <v>8.6</v>
      </c>
      <c r="K124" s="21">
        <v>40.4</v>
      </c>
      <c r="L124" s="31">
        <v>0.03</v>
      </c>
      <c r="M124" s="31">
        <v>0.02</v>
      </c>
      <c r="N124" s="31">
        <v>0.14000000000000001</v>
      </c>
      <c r="O124" s="21">
        <v>0</v>
      </c>
      <c r="P124" s="21">
        <v>10.8</v>
      </c>
      <c r="Q124" s="21">
        <v>9.4</v>
      </c>
      <c r="R124" s="21">
        <v>31.6</v>
      </c>
      <c r="S124" s="21">
        <v>0.66</v>
      </c>
      <c r="T124" s="25" t="s">
        <v>59</v>
      </c>
    </row>
    <row r="125" spans="2:20" s="41" customFormat="1" x14ac:dyDescent="0.25">
      <c r="B125" s="74"/>
      <c r="C125" s="19" t="s">
        <v>44</v>
      </c>
      <c r="D125" s="19"/>
      <c r="E125" s="19"/>
      <c r="F125" s="19"/>
      <c r="G125" s="28">
        <v>612</v>
      </c>
      <c r="H125" s="32">
        <f t="shared" ref="H125:S125" si="15">H120+H121+H122+H123+H124</f>
        <v>29.45</v>
      </c>
      <c r="I125" s="32">
        <f t="shared" si="15"/>
        <v>27.979999999999997</v>
      </c>
      <c r="J125" s="32">
        <f t="shared" si="15"/>
        <v>87.14</v>
      </c>
      <c r="K125" s="32">
        <f t="shared" si="15"/>
        <v>710</v>
      </c>
      <c r="L125" s="32">
        <f t="shared" si="15"/>
        <v>0.23</v>
      </c>
      <c r="M125" s="32">
        <f t="shared" si="15"/>
        <v>0.24</v>
      </c>
      <c r="N125" s="32">
        <f t="shared" si="15"/>
        <v>5.69</v>
      </c>
      <c r="O125" s="32">
        <f t="shared" si="15"/>
        <v>123.98</v>
      </c>
      <c r="P125" s="32">
        <f t="shared" si="15"/>
        <v>99.46</v>
      </c>
      <c r="Q125" s="32">
        <f t="shared" si="15"/>
        <v>85.030000000000015</v>
      </c>
      <c r="R125" s="32">
        <f t="shared" si="15"/>
        <v>335.91</v>
      </c>
      <c r="S125" s="32">
        <f t="shared" si="15"/>
        <v>6.32</v>
      </c>
      <c r="T125" s="19"/>
    </row>
    <row r="126" spans="2:20" s="10" customFormat="1" x14ac:dyDescent="0.25">
      <c r="B126" s="74" t="s">
        <v>45</v>
      </c>
      <c r="C126" s="19" t="s">
        <v>131</v>
      </c>
      <c r="D126" s="27"/>
      <c r="E126" s="27"/>
      <c r="F126" s="27"/>
      <c r="G126" s="28" t="s">
        <v>33</v>
      </c>
      <c r="H126" s="29">
        <v>1.68</v>
      </c>
      <c r="I126" s="29">
        <v>4.08</v>
      </c>
      <c r="J126" s="29">
        <v>16.399999999999999</v>
      </c>
      <c r="K126" s="29">
        <v>109</v>
      </c>
      <c r="L126" s="30">
        <v>0.08</v>
      </c>
      <c r="M126" s="30">
        <v>0.05</v>
      </c>
      <c r="N126" s="30">
        <v>0.86</v>
      </c>
      <c r="O126" s="30">
        <v>6.03</v>
      </c>
      <c r="P126" s="30">
        <v>21.16</v>
      </c>
      <c r="Q126" s="30">
        <v>20.72</v>
      </c>
      <c r="R126" s="30">
        <v>57</v>
      </c>
      <c r="S126" s="29">
        <v>0.78</v>
      </c>
      <c r="T126" s="25" t="s">
        <v>132</v>
      </c>
    </row>
    <row r="127" spans="2:20" s="10" customFormat="1" x14ac:dyDescent="0.35">
      <c r="B127" s="74"/>
      <c r="C127" s="19" t="s">
        <v>133</v>
      </c>
      <c r="D127" s="34"/>
      <c r="E127" s="34"/>
      <c r="F127" s="34"/>
      <c r="G127" s="28" t="s">
        <v>51</v>
      </c>
      <c r="H127" s="45">
        <v>16.059999999999999</v>
      </c>
      <c r="I127" s="45">
        <v>3.29</v>
      </c>
      <c r="J127" s="45">
        <v>7.95</v>
      </c>
      <c r="K127" s="45">
        <v>193</v>
      </c>
      <c r="L127" s="46">
        <v>0.06</v>
      </c>
      <c r="M127" s="46">
        <v>0.04</v>
      </c>
      <c r="N127" s="46">
        <v>6.19</v>
      </c>
      <c r="O127" s="46">
        <v>0</v>
      </c>
      <c r="P127" s="46">
        <v>10.65</v>
      </c>
      <c r="Q127" s="46">
        <v>22.05</v>
      </c>
      <c r="R127" s="46">
        <v>116.85</v>
      </c>
      <c r="S127" s="45">
        <v>1.24</v>
      </c>
      <c r="T127" s="25" t="s">
        <v>134</v>
      </c>
    </row>
    <row r="128" spans="2:20" s="10" customFormat="1" x14ac:dyDescent="0.25">
      <c r="B128" s="74"/>
      <c r="C128" s="19" t="s">
        <v>135</v>
      </c>
      <c r="D128" s="27"/>
      <c r="E128" s="27"/>
      <c r="F128" s="27"/>
      <c r="G128" s="19">
        <v>150</v>
      </c>
      <c r="H128" s="29">
        <v>3.11</v>
      </c>
      <c r="I128" s="29">
        <v>4.01</v>
      </c>
      <c r="J128" s="29">
        <v>20.100000000000001</v>
      </c>
      <c r="K128" s="29">
        <v>253.85</v>
      </c>
      <c r="L128" s="30">
        <v>0.04</v>
      </c>
      <c r="M128" s="30">
        <v>0.06</v>
      </c>
      <c r="N128" s="30">
        <v>1.02</v>
      </c>
      <c r="O128" s="29">
        <v>24.56</v>
      </c>
      <c r="P128" s="29">
        <v>83.7</v>
      </c>
      <c r="Q128" s="29">
        <v>29.55</v>
      </c>
      <c r="R128" s="29">
        <v>60.6</v>
      </c>
      <c r="S128" s="29">
        <v>1.1299999999999999</v>
      </c>
      <c r="T128" s="33" t="s">
        <v>136</v>
      </c>
    </row>
    <row r="129" spans="2:20" s="10" customFormat="1" ht="16.5" customHeight="1" x14ac:dyDescent="0.25">
      <c r="B129" s="74"/>
      <c r="C129" s="19" t="s">
        <v>76</v>
      </c>
      <c r="D129" s="34"/>
      <c r="E129" s="34"/>
      <c r="F129" s="34"/>
      <c r="G129" s="28" t="s">
        <v>77</v>
      </c>
      <c r="H129" s="29">
        <v>0.1</v>
      </c>
      <c r="I129" s="29">
        <v>0</v>
      </c>
      <c r="J129" s="29">
        <v>15</v>
      </c>
      <c r="K129" s="29">
        <v>60</v>
      </c>
      <c r="L129" s="30">
        <v>0</v>
      </c>
      <c r="M129" s="30">
        <v>0</v>
      </c>
      <c r="N129" s="30">
        <v>0.02</v>
      </c>
      <c r="O129" s="29">
        <v>0.03</v>
      </c>
      <c r="P129" s="29">
        <v>1.1100000000000001</v>
      </c>
      <c r="Q129" s="29">
        <v>1.44</v>
      </c>
      <c r="R129" s="29">
        <v>2.78</v>
      </c>
      <c r="S129" s="29">
        <v>0.31</v>
      </c>
      <c r="T129" s="33" t="s">
        <v>137</v>
      </c>
    </row>
    <row r="130" spans="2:20" s="10" customFormat="1" ht="16.5" customHeight="1" x14ac:dyDescent="0.25">
      <c r="B130" s="74"/>
      <c r="C130" s="19" t="s">
        <v>37</v>
      </c>
      <c r="D130" s="27"/>
      <c r="E130" s="27"/>
      <c r="F130" s="27"/>
      <c r="G130" s="28">
        <v>30</v>
      </c>
      <c r="H130" s="29">
        <v>2.37</v>
      </c>
      <c r="I130" s="29">
        <v>0.3</v>
      </c>
      <c r="J130" s="29">
        <v>14.5</v>
      </c>
      <c r="K130" s="29">
        <v>71</v>
      </c>
      <c r="L130" s="30">
        <v>0.05</v>
      </c>
      <c r="M130" s="30">
        <v>0.02</v>
      </c>
      <c r="N130" s="30">
        <v>0.48</v>
      </c>
      <c r="O130" s="29">
        <v>0</v>
      </c>
      <c r="P130" s="29">
        <v>6.9</v>
      </c>
      <c r="Q130" s="29">
        <v>9.9</v>
      </c>
      <c r="R130" s="29">
        <v>26.1</v>
      </c>
      <c r="S130" s="29">
        <v>0.6</v>
      </c>
      <c r="T130" s="25" t="s">
        <v>58</v>
      </c>
    </row>
    <row r="131" spans="2:20" s="10" customFormat="1" ht="17.25" customHeight="1" x14ac:dyDescent="0.25">
      <c r="B131" s="74"/>
      <c r="C131" s="19" t="s">
        <v>42</v>
      </c>
      <c r="D131" s="27"/>
      <c r="E131" s="27"/>
      <c r="F131" s="27"/>
      <c r="G131" s="28">
        <v>20</v>
      </c>
      <c r="H131" s="21">
        <v>1.32</v>
      </c>
      <c r="I131" s="21">
        <v>0.24</v>
      </c>
      <c r="J131" s="21">
        <v>8.6</v>
      </c>
      <c r="K131" s="21">
        <v>40.4</v>
      </c>
      <c r="L131" s="31">
        <v>0.03</v>
      </c>
      <c r="M131" s="31">
        <v>0.02</v>
      </c>
      <c r="N131" s="31">
        <v>0.14000000000000001</v>
      </c>
      <c r="O131" s="21">
        <v>0</v>
      </c>
      <c r="P131" s="21">
        <v>10.8</v>
      </c>
      <c r="Q131" s="21">
        <v>9.4</v>
      </c>
      <c r="R131" s="21">
        <v>31.6</v>
      </c>
      <c r="S131" s="21">
        <v>0.66</v>
      </c>
      <c r="T131" s="25" t="s">
        <v>59</v>
      </c>
    </row>
    <row r="132" spans="2:20" s="5" customFormat="1" x14ac:dyDescent="0.25">
      <c r="B132" s="74"/>
      <c r="C132" s="19" t="s">
        <v>44</v>
      </c>
      <c r="D132" s="19"/>
      <c r="E132" s="19"/>
      <c r="F132" s="19"/>
      <c r="G132" s="28">
        <v>725</v>
      </c>
      <c r="H132" s="32">
        <f t="shared" ref="H132:S132" si="16">H126+H127+H128+H129+H130+H131</f>
        <v>24.64</v>
      </c>
      <c r="I132" s="32">
        <f t="shared" si="16"/>
        <v>11.92</v>
      </c>
      <c r="J132" s="32">
        <f t="shared" si="16"/>
        <v>82.55</v>
      </c>
      <c r="K132" s="32">
        <f t="shared" si="16"/>
        <v>727.25</v>
      </c>
      <c r="L132" s="32">
        <f t="shared" si="16"/>
        <v>0.26</v>
      </c>
      <c r="M132" s="32">
        <f t="shared" si="16"/>
        <v>0.18999999999999997</v>
      </c>
      <c r="N132" s="32">
        <f t="shared" si="16"/>
        <v>8.7100000000000009</v>
      </c>
      <c r="O132" s="32">
        <f t="shared" si="16"/>
        <v>30.62</v>
      </c>
      <c r="P132" s="32">
        <f t="shared" si="16"/>
        <v>134.32000000000002</v>
      </c>
      <c r="Q132" s="32">
        <f t="shared" si="16"/>
        <v>93.06</v>
      </c>
      <c r="R132" s="32">
        <f t="shared" si="16"/>
        <v>294.93</v>
      </c>
      <c r="S132" s="32">
        <f t="shared" si="16"/>
        <v>4.72</v>
      </c>
      <c r="T132" s="19"/>
    </row>
    <row r="133" spans="2:20" s="5" customFormat="1" x14ac:dyDescent="0.25">
      <c r="B133" s="74"/>
      <c r="C133" s="19" t="s">
        <v>60</v>
      </c>
      <c r="D133" s="19"/>
      <c r="E133" s="19"/>
      <c r="F133" s="19"/>
      <c r="G133" s="28">
        <f t="shared" ref="G133:S133" si="17">G125+G132</f>
        <v>1337</v>
      </c>
      <c r="H133" s="32">
        <f t="shared" si="17"/>
        <v>54.09</v>
      </c>
      <c r="I133" s="32">
        <f t="shared" si="17"/>
        <v>39.9</v>
      </c>
      <c r="J133" s="32">
        <f t="shared" si="17"/>
        <v>169.69</v>
      </c>
      <c r="K133" s="32">
        <f t="shared" si="17"/>
        <v>1437.25</v>
      </c>
      <c r="L133" s="32">
        <f t="shared" si="17"/>
        <v>0.49</v>
      </c>
      <c r="M133" s="32">
        <f t="shared" si="17"/>
        <v>0.42999999999999994</v>
      </c>
      <c r="N133" s="32">
        <f t="shared" si="17"/>
        <v>14.400000000000002</v>
      </c>
      <c r="O133" s="32">
        <f t="shared" si="17"/>
        <v>154.6</v>
      </c>
      <c r="P133" s="32">
        <f t="shared" si="17"/>
        <v>233.78000000000003</v>
      </c>
      <c r="Q133" s="32">
        <f t="shared" si="17"/>
        <v>178.09000000000003</v>
      </c>
      <c r="R133" s="32">
        <f t="shared" si="17"/>
        <v>630.84</v>
      </c>
      <c r="S133" s="32">
        <f t="shared" si="17"/>
        <v>11.04</v>
      </c>
      <c r="T133" s="19"/>
    </row>
    <row r="134" spans="2:20" s="10" customFormat="1" ht="159.6" customHeight="1" x14ac:dyDescent="0.25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</row>
    <row r="135" spans="2:20" s="5" customFormat="1" ht="20.7" customHeight="1" x14ac:dyDescent="0.25">
      <c r="B135" s="74" t="s">
        <v>11</v>
      </c>
      <c r="C135" s="74" t="s">
        <v>12</v>
      </c>
      <c r="D135" s="16"/>
      <c r="E135" s="16"/>
      <c r="F135" s="16"/>
      <c r="G135" s="74" t="s">
        <v>13</v>
      </c>
      <c r="H135" s="77" t="s">
        <v>14</v>
      </c>
      <c r="I135" s="77" t="s">
        <v>15</v>
      </c>
      <c r="J135" s="77" t="s">
        <v>16</v>
      </c>
      <c r="K135" s="77" t="s">
        <v>17</v>
      </c>
      <c r="L135" s="77" t="s">
        <v>18</v>
      </c>
      <c r="M135" s="77"/>
      <c r="N135" s="77"/>
      <c r="O135" s="77"/>
      <c r="P135" s="77" t="s">
        <v>19</v>
      </c>
      <c r="Q135" s="77"/>
      <c r="R135" s="77"/>
      <c r="S135" s="77"/>
      <c r="T135" s="74" t="s">
        <v>20</v>
      </c>
    </row>
    <row r="136" spans="2:20" s="5" customFormat="1" ht="11.4" customHeight="1" x14ac:dyDescent="0.25">
      <c r="B136" s="74"/>
      <c r="C136" s="74"/>
      <c r="D136" s="18"/>
      <c r="E136" s="18"/>
      <c r="F136" s="18"/>
      <c r="G136" s="74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4"/>
    </row>
    <row r="137" spans="2:20" s="5" customFormat="1" ht="27.6" customHeight="1" x14ac:dyDescent="0.25">
      <c r="B137" s="74"/>
      <c r="C137" s="74"/>
      <c r="D137" s="18"/>
      <c r="E137" s="18"/>
      <c r="F137" s="18"/>
      <c r="G137" s="18" t="s">
        <v>21</v>
      </c>
      <c r="H137" s="77"/>
      <c r="I137" s="77"/>
      <c r="J137" s="77"/>
      <c r="K137" s="77"/>
      <c r="L137" s="17" t="s">
        <v>22</v>
      </c>
      <c r="M137" s="17" t="s">
        <v>23</v>
      </c>
      <c r="N137" s="17" t="s">
        <v>24</v>
      </c>
      <c r="O137" s="17" t="s">
        <v>25</v>
      </c>
      <c r="P137" s="17" t="s">
        <v>26</v>
      </c>
      <c r="Q137" s="17" t="s">
        <v>27</v>
      </c>
      <c r="R137" s="17" t="s">
        <v>28</v>
      </c>
      <c r="S137" s="17" t="s">
        <v>29</v>
      </c>
      <c r="T137" s="74"/>
    </row>
    <row r="138" spans="2:20" s="10" customFormat="1" x14ac:dyDescent="0.25">
      <c r="B138" s="73" t="s">
        <v>138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</row>
    <row r="139" spans="2:20" s="10" customFormat="1" x14ac:dyDescent="0.25">
      <c r="B139" s="74" t="s">
        <v>31</v>
      </c>
      <c r="C139" s="19" t="s">
        <v>139</v>
      </c>
      <c r="D139" s="27"/>
      <c r="E139" s="27"/>
      <c r="F139" s="27"/>
      <c r="G139" s="42" t="s">
        <v>33</v>
      </c>
      <c r="H139" s="29">
        <v>6</v>
      </c>
      <c r="I139" s="29">
        <v>3</v>
      </c>
      <c r="J139" s="29">
        <v>43.4</v>
      </c>
      <c r="K139" s="29">
        <v>225</v>
      </c>
      <c r="L139" s="30">
        <v>0.04</v>
      </c>
      <c r="M139" s="30">
        <v>0.02</v>
      </c>
      <c r="N139" s="30">
        <v>0.36</v>
      </c>
      <c r="O139" s="29">
        <v>0</v>
      </c>
      <c r="P139" s="29">
        <v>8</v>
      </c>
      <c r="Q139" s="29">
        <v>5.5</v>
      </c>
      <c r="R139" s="29">
        <v>27.6</v>
      </c>
      <c r="S139" s="29">
        <v>0.32</v>
      </c>
      <c r="T139" s="25" t="s">
        <v>140</v>
      </c>
    </row>
    <row r="140" spans="2:20" s="10" customFormat="1" x14ac:dyDescent="0.25">
      <c r="B140" s="74"/>
      <c r="C140" s="16" t="s">
        <v>141</v>
      </c>
      <c r="D140" s="21"/>
      <c r="E140" s="21"/>
      <c r="F140" s="21"/>
      <c r="G140" s="19">
        <v>15</v>
      </c>
      <c r="H140" s="26">
        <v>3.48</v>
      </c>
      <c r="I140" s="26">
        <v>4.43</v>
      </c>
      <c r="J140" s="26">
        <v>0</v>
      </c>
      <c r="K140" s="26">
        <v>54</v>
      </c>
      <c r="L140" s="26">
        <v>0.01</v>
      </c>
      <c r="M140" s="26">
        <v>0.05</v>
      </c>
      <c r="N140" s="26">
        <v>0.03</v>
      </c>
      <c r="O140" s="26">
        <v>0.11</v>
      </c>
      <c r="P140" s="26">
        <v>132</v>
      </c>
      <c r="Q140" s="26">
        <v>5.3</v>
      </c>
      <c r="R140" s="26">
        <v>75</v>
      </c>
      <c r="S140" s="26">
        <v>0.15</v>
      </c>
      <c r="T140" s="25" t="s">
        <v>142</v>
      </c>
    </row>
    <row r="141" spans="2:20" s="10" customFormat="1" x14ac:dyDescent="0.25">
      <c r="B141" s="74"/>
      <c r="C141" s="19" t="s">
        <v>37</v>
      </c>
      <c r="D141" s="27"/>
      <c r="E141" s="27"/>
      <c r="F141" s="27"/>
      <c r="G141" s="28">
        <v>30</v>
      </c>
      <c r="H141" s="29">
        <v>2.37</v>
      </c>
      <c r="I141" s="29">
        <v>0.3</v>
      </c>
      <c r="J141" s="29">
        <v>14.5</v>
      </c>
      <c r="K141" s="29">
        <v>71</v>
      </c>
      <c r="L141" s="30">
        <v>0.05</v>
      </c>
      <c r="M141" s="30">
        <v>0.02</v>
      </c>
      <c r="N141" s="30">
        <v>0.48</v>
      </c>
      <c r="O141" s="29">
        <v>0</v>
      </c>
      <c r="P141" s="29">
        <v>6.9</v>
      </c>
      <c r="Q141" s="29">
        <v>9.9</v>
      </c>
      <c r="R141" s="29">
        <v>26.1</v>
      </c>
      <c r="S141" s="29">
        <v>0.6</v>
      </c>
      <c r="T141" s="25" t="s">
        <v>38</v>
      </c>
    </row>
    <row r="142" spans="2:20" s="10" customFormat="1" x14ac:dyDescent="0.25">
      <c r="B142" s="74"/>
      <c r="C142" s="19" t="s">
        <v>143</v>
      </c>
      <c r="D142" s="34"/>
      <c r="E142" s="34"/>
      <c r="F142" s="34"/>
      <c r="G142" s="28">
        <v>200</v>
      </c>
      <c r="H142" s="21">
        <v>3.58</v>
      </c>
      <c r="I142" s="21">
        <v>2.68</v>
      </c>
      <c r="J142" s="21">
        <v>28.34</v>
      </c>
      <c r="K142" s="21">
        <v>151.80000000000001</v>
      </c>
      <c r="L142" s="31">
        <v>0.04</v>
      </c>
      <c r="M142" s="31">
        <v>0.15</v>
      </c>
      <c r="N142" s="31">
        <v>0.11</v>
      </c>
      <c r="O142" s="21">
        <v>1.31</v>
      </c>
      <c r="P142" s="21">
        <v>125.73</v>
      </c>
      <c r="Q142" s="21">
        <v>14</v>
      </c>
      <c r="R142" s="21">
        <v>90</v>
      </c>
      <c r="S142" s="21">
        <v>0.13</v>
      </c>
      <c r="T142" s="25" t="s">
        <v>144</v>
      </c>
    </row>
    <row r="143" spans="2:20" s="10" customFormat="1" x14ac:dyDescent="0.25">
      <c r="B143" s="74"/>
      <c r="C143" s="19" t="s">
        <v>126</v>
      </c>
      <c r="D143" s="34"/>
      <c r="E143" s="34"/>
      <c r="F143" s="34"/>
      <c r="G143" s="55" t="s">
        <v>127</v>
      </c>
      <c r="H143" s="56">
        <v>0.4</v>
      </c>
      <c r="I143" s="56">
        <v>0.4</v>
      </c>
      <c r="J143" s="56">
        <v>9.8000000000000007</v>
      </c>
      <c r="K143" s="56">
        <v>44</v>
      </c>
      <c r="L143" s="57">
        <v>0.08</v>
      </c>
      <c r="M143" s="57">
        <v>0.06</v>
      </c>
      <c r="N143" s="57">
        <v>0.4</v>
      </c>
      <c r="O143" s="57">
        <v>120</v>
      </c>
      <c r="P143" s="57">
        <v>16</v>
      </c>
      <c r="Q143" s="57">
        <v>9</v>
      </c>
      <c r="R143" s="57">
        <v>46</v>
      </c>
      <c r="S143" s="57">
        <v>2.2000000000000002</v>
      </c>
      <c r="T143" s="25" t="s">
        <v>87</v>
      </c>
    </row>
    <row r="144" spans="2:20" s="5" customFormat="1" x14ac:dyDescent="0.25">
      <c r="B144" s="74"/>
      <c r="C144" s="19" t="s">
        <v>44</v>
      </c>
      <c r="D144" s="19"/>
      <c r="E144" s="19"/>
      <c r="F144" s="19"/>
      <c r="G144" s="28">
        <v>550</v>
      </c>
      <c r="H144" s="32">
        <f t="shared" ref="H144:S144" si="18">H139+H140+H141+H142+H143</f>
        <v>15.830000000000002</v>
      </c>
      <c r="I144" s="32">
        <f t="shared" si="18"/>
        <v>10.81</v>
      </c>
      <c r="J144" s="32">
        <f t="shared" si="18"/>
        <v>96.039999999999992</v>
      </c>
      <c r="K144" s="32">
        <f t="shared" si="18"/>
        <v>545.79999999999995</v>
      </c>
      <c r="L144" s="32">
        <f t="shared" si="18"/>
        <v>0.22000000000000003</v>
      </c>
      <c r="M144" s="32">
        <f t="shared" si="18"/>
        <v>0.3</v>
      </c>
      <c r="N144" s="32">
        <f t="shared" si="18"/>
        <v>1.38</v>
      </c>
      <c r="O144" s="32">
        <f t="shared" si="18"/>
        <v>121.42</v>
      </c>
      <c r="P144" s="32">
        <f t="shared" si="18"/>
        <v>288.63</v>
      </c>
      <c r="Q144" s="32">
        <f t="shared" si="18"/>
        <v>43.7</v>
      </c>
      <c r="R144" s="32">
        <f t="shared" si="18"/>
        <v>264.7</v>
      </c>
      <c r="S144" s="32">
        <f t="shared" si="18"/>
        <v>3.4</v>
      </c>
      <c r="T144" s="19"/>
    </row>
    <row r="145" spans="2:20" s="5" customFormat="1" x14ac:dyDescent="0.25">
      <c r="B145" s="16"/>
      <c r="C145" s="19" t="s">
        <v>145</v>
      </c>
      <c r="D145" s="19"/>
      <c r="E145" s="19"/>
      <c r="F145" s="19"/>
      <c r="G145" s="28">
        <v>60</v>
      </c>
      <c r="H145" s="32">
        <v>0.72</v>
      </c>
      <c r="I145" s="32">
        <v>1.91</v>
      </c>
      <c r="J145" s="32">
        <v>1.97</v>
      </c>
      <c r="K145" s="32">
        <v>24.31</v>
      </c>
      <c r="L145" s="32">
        <v>0.03</v>
      </c>
      <c r="M145" s="32">
        <v>0.02</v>
      </c>
      <c r="N145" s="32">
        <v>0.14000000000000001</v>
      </c>
      <c r="O145" s="32">
        <v>8.75</v>
      </c>
      <c r="P145" s="32">
        <v>18.59</v>
      </c>
      <c r="Q145" s="32">
        <v>26.5</v>
      </c>
      <c r="R145" s="32">
        <v>31.6</v>
      </c>
      <c r="S145" s="32">
        <v>0.31</v>
      </c>
      <c r="T145" s="33" t="s">
        <v>146</v>
      </c>
    </row>
    <row r="146" spans="2:20" s="10" customFormat="1" x14ac:dyDescent="0.25">
      <c r="B146" s="74" t="s">
        <v>45</v>
      </c>
      <c r="C146" s="19" t="s">
        <v>147</v>
      </c>
      <c r="D146" s="34"/>
      <c r="E146" s="34"/>
      <c r="F146" s="34"/>
      <c r="G146" s="28">
        <v>200</v>
      </c>
      <c r="H146" s="29">
        <v>1.6</v>
      </c>
      <c r="I146" s="29">
        <v>2.1800000000000002</v>
      </c>
      <c r="J146" s="29">
        <v>16.739999999999998</v>
      </c>
      <c r="K146" s="29">
        <v>93</v>
      </c>
      <c r="L146" s="30">
        <v>0.08</v>
      </c>
      <c r="M146" s="30">
        <v>0.05</v>
      </c>
      <c r="N146" s="30">
        <v>0.85</v>
      </c>
      <c r="O146" s="30">
        <v>6.6</v>
      </c>
      <c r="P146" s="30">
        <v>18.440000000000001</v>
      </c>
      <c r="Q146" s="30">
        <v>20</v>
      </c>
      <c r="R146" s="30">
        <v>50.04</v>
      </c>
      <c r="S146" s="29">
        <v>0.7</v>
      </c>
      <c r="T146" s="25" t="s">
        <v>148</v>
      </c>
    </row>
    <row r="147" spans="2:20" s="10" customFormat="1" x14ac:dyDescent="0.25">
      <c r="B147" s="74"/>
      <c r="C147" s="19" t="s">
        <v>149</v>
      </c>
      <c r="D147" s="27"/>
      <c r="E147" s="27"/>
      <c r="F147" s="27"/>
      <c r="G147" s="42" t="s">
        <v>150</v>
      </c>
      <c r="H147" s="29">
        <v>3.6</v>
      </c>
      <c r="I147" s="29">
        <v>5.0999999999999996</v>
      </c>
      <c r="J147" s="29">
        <v>20.329999999999998</v>
      </c>
      <c r="K147" s="29">
        <v>141.5</v>
      </c>
      <c r="L147" s="30">
        <v>0.09</v>
      </c>
      <c r="M147" s="30">
        <v>0.06</v>
      </c>
      <c r="N147" s="30">
        <v>0.7</v>
      </c>
      <c r="O147" s="30">
        <v>6.29</v>
      </c>
      <c r="P147" s="30">
        <v>50.25</v>
      </c>
      <c r="Q147" s="30">
        <v>34.5</v>
      </c>
      <c r="R147" s="30">
        <v>97.93</v>
      </c>
      <c r="S147" s="29">
        <v>1.71</v>
      </c>
      <c r="T147" s="25" t="s">
        <v>151</v>
      </c>
    </row>
    <row r="148" spans="2:20" s="10" customFormat="1" x14ac:dyDescent="0.25">
      <c r="B148" s="74"/>
      <c r="C148" s="19" t="s">
        <v>152</v>
      </c>
      <c r="D148" s="34"/>
      <c r="E148" s="34"/>
      <c r="F148" s="34"/>
      <c r="G148" s="28">
        <v>30</v>
      </c>
      <c r="H148" s="29">
        <v>0.54</v>
      </c>
      <c r="I148" s="29">
        <v>1.57</v>
      </c>
      <c r="J148" s="29">
        <v>2.29</v>
      </c>
      <c r="K148" s="29">
        <v>25.5</v>
      </c>
      <c r="L148" s="30">
        <v>0.01</v>
      </c>
      <c r="M148" s="30">
        <v>0.01</v>
      </c>
      <c r="N148" s="30">
        <v>7.0000000000000007E-2</v>
      </c>
      <c r="O148" s="30">
        <v>0.4</v>
      </c>
      <c r="P148" s="30">
        <v>8.77</v>
      </c>
      <c r="Q148" s="30">
        <v>4.74</v>
      </c>
      <c r="R148" s="30">
        <v>8.81</v>
      </c>
      <c r="S148" s="29">
        <v>0.12</v>
      </c>
      <c r="T148" s="25" t="s">
        <v>153</v>
      </c>
    </row>
    <row r="149" spans="2:20" s="58" customFormat="1" x14ac:dyDescent="0.25">
      <c r="B149" s="74"/>
      <c r="C149" s="19" t="s">
        <v>53</v>
      </c>
      <c r="D149" s="35"/>
      <c r="E149" s="35"/>
      <c r="F149" s="35"/>
      <c r="G149" s="19">
        <v>150</v>
      </c>
      <c r="H149" s="29">
        <v>7.52</v>
      </c>
      <c r="I149" s="29">
        <v>6.28</v>
      </c>
      <c r="J149" s="29">
        <v>40.729999999999997</v>
      </c>
      <c r="K149" s="29">
        <v>279.60000000000002</v>
      </c>
      <c r="L149" s="30">
        <v>0.21</v>
      </c>
      <c r="M149" s="30">
        <v>0.12</v>
      </c>
      <c r="N149" s="30">
        <v>2.48</v>
      </c>
      <c r="O149" s="29">
        <v>0</v>
      </c>
      <c r="P149" s="29">
        <v>14.82</v>
      </c>
      <c r="Q149" s="29">
        <v>135.83000000000001</v>
      </c>
      <c r="R149" s="29">
        <v>203.93</v>
      </c>
      <c r="S149" s="29">
        <v>4.5599999999999996</v>
      </c>
      <c r="T149" s="25" t="s">
        <v>154</v>
      </c>
    </row>
    <row r="150" spans="2:20" s="10" customFormat="1" x14ac:dyDescent="0.35">
      <c r="B150" s="74"/>
      <c r="C150" s="16" t="s">
        <v>66</v>
      </c>
      <c r="D150" s="35"/>
      <c r="E150" s="35"/>
      <c r="F150" s="35"/>
      <c r="G150" s="28">
        <v>200</v>
      </c>
      <c r="H150" s="23">
        <v>0.08</v>
      </c>
      <c r="I150" s="23">
        <v>0</v>
      </c>
      <c r="J150" s="23">
        <v>21.82</v>
      </c>
      <c r="K150" s="23">
        <v>87.6</v>
      </c>
      <c r="L150" s="24">
        <v>0</v>
      </c>
      <c r="M150" s="24">
        <v>0.01</v>
      </c>
      <c r="N150" s="24">
        <v>0.13</v>
      </c>
      <c r="O150" s="23">
        <v>0.4</v>
      </c>
      <c r="P150" s="23">
        <v>31.82</v>
      </c>
      <c r="Q150" s="23">
        <v>6</v>
      </c>
      <c r="R150" s="23">
        <v>15.4</v>
      </c>
      <c r="S150" s="23">
        <v>1.25</v>
      </c>
      <c r="T150" s="25" t="s">
        <v>155</v>
      </c>
    </row>
    <row r="151" spans="2:20" s="10" customFormat="1" x14ac:dyDescent="0.25">
      <c r="B151" s="74"/>
      <c r="C151" s="19" t="s">
        <v>37</v>
      </c>
      <c r="D151" s="27"/>
      <c r="E151" s="27"/>
      <c r="F151" s="27"/>
      <c r="G151" s="28">
        <v>30</v>
      </c>
      <c r="H151" s="29">
        <v>2.37</v>
      </c>
      <c r="I151" s="29">
        <v>0.3</v>
      </c>
      <c r="J151" s="29">
        <v>14.5</v>
      </c>
      <c r="K151" s="29">
        <v>71</v>
      </c>
      <c r="L151" s="30">
        <v>0.05</v>
      </c>
      <c r="M151" s="30">
        <v>0.02</v>
      </c>
      <c r="N151" s="30">
        <v>0.48</v>
      </c>
      <c r="O151" s="29">
        <v>0</v>
      </c>
      <c r="P151" s="29">
        <v>6.9</v>
      </c>
      <c r="Q151" s="29">
        <v>9.9</v>
      </c>
      <c r="R151" s="29">
        <v>26.1</v>
      </c>
      <c r="S151" s="29">
        <v>0.6</v>
      </c>
      <c r="T151" s="25" t="s">
        <v>58</v>
      </c>
    </row>
    <row r="152" spans="2:20" s="10" customFormat="1" x14ac:dyDescent="0.25">
      <c r="B152" s="74"/>
      <c r="C152" s="19" t="s">
        <v>42</v>
      </c>
      <c r="D152" s="27"/>
      <c r="E152" s="27"/>
      <c r="F152" s="27"/>
      <c r="G152" s="28">
        <v>20</v>
      </c>
      <c r="H152" s="21">
        <v>1.32</v>
      </c>
      <c r="I152" s="21">
        <v>0.24</v>
      </c>
      <c r="J152" s="21">
        <v>8.6</v>
      </c>
      <c r="K152" s="21">
        <v>40.4</v>
      </c>
      <c r="L152" s="31">
        <v>0.03</v>
      </c>
      <c r="M152" s="31">
        <v>0.02</v>
      </c>
      <c r="N152" s="31">
        <v>0.14000000000000001</v>
      </c>
      <c r="O152" s="21">
        <v>0</v>
      </c>
      <c r="P152" s="21">
        <v>10.8</v>
      </c>
      <c r="Q152" s="21">
        <v>9.4</v>
      </c>
      <c r="R152" s="21">
        <v>31.6</v>
      </c>
      <c r="S152" s="21">
        <v>0.66</v>
      </c>
      <c r="T152" s="25" t="s">
        <v>59</v>
      </c>
    </row>
    <row r="153" spans="2:20" s="5" customFormat="1" x14ac:dyDescent="0.25">
      <c r="B153" s="74"/>
      <c r="C153" s="19" t="s">
        <v>44</v>
      </c>
      <c r="D153" s="19"/>
      <c r="E153" s="19"/>
      <c r="F153" s="19"/>
      <c r="G153" s="28">
        <v>720</v>
      </c>
      <c r="H153" s="32">
        <f t="shared" ref="H153:S153" si="19">H146+H147+H148+H149+H150+H151+H152</f>
        <v>17.03</v>
      </c>
      <c r="I153" s="32">
        <f t="shared" si="19"/>
        <v>15.67</v>
      </c>
      <c r="J153" s="32">
        <f t="shared" si="19"/>
        <v>125.00999999999999</v>
      </c>
      <c r="K153" s="32">
        <f t="shared" si="19"/>
        <v>738.6</v>
      </c>
      <c r="L153" s="32">
        <f t="shared" si="19"/>
        <v>0.47</v>
      </c>
      <c r="M153" s="32">
        <f t="shared" si="19"/>
        <v>0.29000000000000004</v>
      </c>
      <c r="N153" s="32">
        <f t="shared" si="19"/>
        <v>4.8499999999999988</v>
      </c>
      <c r="O153" s="32">
        <f t="shared" si="19"/>
        <v>13.690000000000001</v>
      </c>
      <c r="P153" s="32">
        <f t="shared" si="19"/>
        <v>141.80000000000001</v>
      </c>
      <c r="Q153" s="32">
        <f t="shared" si="19"/>
        <v>220.37000000000003</v>
      </c>
      <c r="R153" s="32">
        <f t="shared" si="19"/>
        <v>433.81000000000006</v>
      </c>
      <c r="S153" s="32">
        <f t="shared" si="19"/>
        <v>9.6</v>
      </c>
      <c r="T153" s="19"/>
    </row>
    <row r="154" spans="2:20" s="5" customFormat="1" x14ac:dyDescent="0.25">
      <c r="B154" s="74"/>
      <c r="C154" s="19" t="s">
        <v>60</v>
      </c>
      <c r="D154" s="19"/>
      <c r="E154" s="19"/>
      <c r="F154" s="19"/>
      <c r="G154" s="28">
        <f t="shared" ref="G154:S154" si="20">G144+G153</f>
        <v>1270</v>
      </c>
      <c r="H154" s="32">
        <f t="shared" si="20"/>
        <v>32.86</v>
      </c>
      <c r="I154" s="32">
        <f t="shared" si="20"/>
        <v>26.48</v>
      </c>
      <c r="J154" s="32">
        <f t="shared" si="20"/>
        <v>221.04999999999998</v>
      </c>
      <c r="K154" s="32">
        <f t="shared" si="20"/>
        <v>1284.4000000000001</v>
      </c>
      <c r="L154" s="32">
        <f t="shared" si="20"/>
        <v>0.69</v>
      </c>
      <c r="M154" s="32">
        <f t="shared" si="20"/>
        <v>0.59000000000000008</v>
      </c>
      <c r="N154" s="32">
        <f t="shared" si="20"/>
        <v>6.2299999999999986</v>
      </c>
      <c r="O154" s="32">
        <f t="shared" si="20"/>
        <v>135.11000000000001</v>
      </c>
      <c r="P154" s="32">
        <f t="shared" si="20"/>
        <v>430.43</v>
      </c>
      <c r="Q154" s="32">
        <f t="shared" si="20"/>
        <v>264.07000000000005</v>
      </c>
      <c r="R154" s="32">
        <f t="shared" si="20"/>
        <v>698.51</v>
      </c>
      <c r="S154" s="32">
        <f t="shared" si="20"/>
        <v>13</v>
      </c>
      <c r="T154" s="19"/>
    </row>
    <row r="155" spans="2:20" s="10" customFormat="1" ht="123.9" customHeight="1" x14ac:dyDescent="0.25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</row>
    <row r="156" spans="2:20" s="5" customFormat="1" ht="16.5" customHeight="1" x14ac:dyDescent="0.25">
      <c r="B156" s="74" t="s">
        <v>11</v>
      </c>
      <c r="C156" s="74" t="s">
        <v>12</v>
      </c>
      <c r="D156" s="16"/>
      <c r="E156" s="16"/>
      <c r="F156" s="16"/>
      <c r="G156" s="74" t="s">
        <v>13</v>
      </c>
      <c r="H156" s="77" t="s">
        <v>14</v>
      </c>
      <c r="I156" s="77" t="s">
        <v>15</v>
      </c>
      <c r="J156" s="77" t="s">
        <v>16</v>
      </c>
      <c r="K156" s="77" t="s">
        <v>17</v>
      </c>
      <c r="L156" s="77" t="s">
        <v>18</v>
      </c>
      <c r="M156" s="77"/>
      <c r="N156" s="77"/>
      <c r="O156" s="77"/>
      <c r="P156" s="77" t="s">
        <v>19</v>
      </c>
      <c r="Q156" s="77"/>
      <c r="R156" s="77"/>
      <c r="S156" s="77"/>
      <c r="T156" s="74" t="s">
        <v>20</v>
      </c>
    </row>
    <row r="157" spans="2:20" s="5" customFormat="1" ht="11.4" customHeight="1" x14ac:dyDescent="0.25">
      <c r="B157" s="74"/>
      <c r="C157" s="74"/>
      <c r="D157" s="18"/>
      <c r="E157" s="18"/>
      <c r="F157" s="18"/>
      <c r="G157" s="74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4"/>
    </row>
    <row r="158" spans="2:20" s="5" customFormat="1" ht="26.4" customHeight="1" x14ac:dyDescent="0.25">
      <c r="B158" s="74"/>
      <c r="C158" s="74"/>
      <c r="D158" s="18"/>
      <c r="E158" s="18"/>
      <c r="F158" s="18"/>
      <c r="G158" s="18" t="s">
        <v>21</v>
      </c>
      <c r="H158" s="77"/>
      <c r="I158" s="77"/>
      <c r="J158" s="77"/>
      <c r="K158" s="77"/>
      <c r="L158" s="17" t="s">
        <v>22</v>
      </c>
      <c r="M158" s="17" t="s">
        <v>23</v>
      </c>
      <c r="N158" s="17" t="s">
        <v>24</v>
      </c>
      <c r="O158" s="17" t="s">
        <v>25</v>
      </c>
      <c r="P158" s="17" t="s">
        <v>26</v>
      </c>
      <c r="Q158" s="17" t="s">
        <v>27</v>
      </c>
      <c r="R158" s="17" t="s">
        <v>28</v>
      </c>
      <c r="S158" s="17" t="s">
        <v>29</v>
      </c>
      <c r="T158" s="74"/>
    </row>
    <row r="159" spans="2:20" s="10" customFormat="1" x14ac:dyDescent="0.25">
      <c r="B159" s="73" t="s">
        <v>156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</row>
    <row r="160" spans="2:20" s="10" customFormat="1" x14ac:dyDescent="0.25">
      <c r="B160" s="74" t="s">
        <v>31</v>
      </c>
      <c r="C160" s="40" t="s">
        <v>70</v>
      </c>
      <c r="D160" s="34"/>
      <c r="E160" s="34"/>
      <c r="F160" s="34"/>
      <c r="G160" s="19">
        <v>90</v>
      </c>
      <c r="H160" s="21">
        <v>10.69</v>
      </c>
      <c r="I160" s="21">
        <v>15.53</v>
      </c>
      <c r="J160" s="21">
        <v>15.91</v>
      </c>
      <c r="K160" s="21">
        <v>245.63</v>
      </c>
      <c r="L160" s="31">
        <v>0.1</v>
      </c>
      <c r="M160" s="31">
        <v>0.14000000000000001</v>
      </c>
      <c r="N160" s="31">
        <v>2.84</v>
      </c>
      <c r="O160" s="31">
        <v>0.99</v>
      </c>
      <c r="P160" s="31">
        <v>51.89</v>
      </c>
      <c r="Q160" s="31">
        <v>23.98</v>
      </c>
      <c r="R160" s="31">
        <v>141.93</v>
      </c>
      <c r="S160" s="21">
        <v>1.87</v>
      </c>
      <c r="T160" s="25" t="s">
        <v>71</v>
      </c>
    </row>
    <row r="161" spans="1:67" s="10" customFormat="1" x14ac:dyDescent="0.25">
      <c r="A161" s="58"/>
      <c r="B161" s="74"/>
      <c r="C161" s="19" t="s">
        <v>157</v>
      </c>
      <c r="D161" s="34"/>
      <c r="E161" s="34"/>
      <c r="F161" s="34"/>
      <c r="G161" s="28">
        <v>30</v>
      </c>
      <c r="H161" s="29">
        <v>1.32</v>
      </c>
      <c r="I161" s="29">
        <v>1.5</v>
      </c>
      <c r="J161" s="29">
        <v>1.76</v>
      </c>
      <c r="K161" s="29">
        <v>22.23</v>
      </c>
      <c r="L161" s="30">
        <v>0.01</v>
      </c>
      <c r="M161" s="30">
        <v>0.01</v>
      </c>
      <c r="N161" s="30">
        <v>7.0000000000000007E-2</v>
      </c>
      <c r="O161" s="30">
        <v>0.01</v>
      </c>
      <c r="P161" s="30">
        <v>8.19</v>
      </c>
      <c r="Q161" s="30">
        <v>1.58</v>
      </c>
      <c r="R161" s="30">
        <v>8.81</v>
      </c>
      <c r="S161" s="29">
        <v>0.06</v>
      </c>
      <c r="T161" s="25" t="s">
        <v>158</v>
      </c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</row>
    <row r="162" spans="1:67" s="10" customFormat="1" x14ac:dyDescent="0.25">
      <c r="B162" s="74"/>
      <c r="C162" s="19" t="s">
        <v>64</v>
      </c>
      <c r="D162" s="27"/>
      <c r="E162" s="27"/>
      <c r="F162" s="27"/>
      <c r="G162" s="19" t="s">
        <v>54</v>
      </c>
      <c r="H162" s="29">
        <v>5.4</v>
      </c>
      <c r="I162" s="29">
        <v>6.3</v>
      </c>
      <c r="J162" s="29">
        <v>36.6</v>
      </c>
      <c r="K162" s="29">
        <v>225</v>
      </c>
      <c r="L162" s="30">
        <v>0.06</v>
      </c>
      <c r="M162" s="30">
        <v>0.02</v>
      </c>
      <c r="N162" s="30">
        <v>0.77</v>
      </c>
      <c r="O162" s="29">
        <v>0</v>
      </c>
      <c r="P162" s="29">
        <v>4.8600000000000003</v>
      </c>
      <c r="Q162" s="29">
        <v>21.12</v>
      </c>
      <c r="R162" s="29">
        <v>37.17</v>
      </c>
      <c r="S162" s="29">
        <v>1.1100000000000001</v>
      </c>
      <c r="T162" s="33" t="s">
        <v>159</v>
      </c>
    </row>
    <row r="163" spans="1:67" s="10" customFormat="1" x14ac:dyDescent="0.35">
      <c r="B163" s="74"/>
      <c r="C163" s="16" t="s">
        <v>94</v>
      </c>
      <c r="D163" s="34"/>
      <c r="E163" s="34"/>
      <c r="F163" s="34"/>
      <c r="G163" s="28">
        <v>200</v>
      </c>
      <c r="H163" s="45">
        <v>0.08</v>
      </c>
      <c r="I163" s="45">
        <v>0.09</v>
      </c>
      <c r="J163" s="45">
        <v>27.08</v>
      </c>
      <c r="K163" s="45">
        <v>108.6</v>
      </c>
      <c r="L163" s="46">
        <v>0.02</v>
      </c>
      <c r="M163" s="46">
        <v>0.01</v>
      </c>
      <c r="N163" s="46">
        <v>0.08</v>
      </c>
      <c r="O163" s="45">
        <v>12.9</v>
      </c>
      <c r="P163" s="45">
        <v>23.52</v>
      </c>
      <c r="Q163" s="45">
        <v>6.5</v>
      </c>
      <c r="R163" s="45">
        <v>11.5</v>
      </c>
      <c r="S163" s="45">
        <v>0.24</v>
      </c>
      <c r="T163" s="25" t="s">
        <v>160</v>
      </c>
    </row>
    <row r="164" spans="1:67" s="10" customFormat="1" x14ac:dyDescent="0.25">
      <c r="B164" s="74"/>
      <c r="C164" s="19" t="s">
        <v>37</v>
      </c>
      <c r="D164" s="27"/>
      <c r="E164" s="27"/>
      <c r="F164" s="27"/>
      <c r="G164" s="28">
        <v>30</v>
      </c>
      <c r="H164" s="29">
        <v>2.37</v>
      </c>
      <c r="I164" s="29">
        <v>0.3</v>
      </c>
      <c r="J164" s="29">
        <v>14.5</v>
      </c>
      <c r="K164" s="29">
        <v>71</v>
      </c>
      <c r="L164" s="30">
        <v>0.05</v>
      </c>
      <c r="M164" s="30">
        <v>0.02</v>
      </c>
      <c r="N164" s="30">
        <v>0.48</v>
      </c>
      <c r="O164" s="29">
        <v>0</v>
      </c>
      <c r="P164" s="29">
        <v>6.9</v>
      </c>
      <c r="Q164" s="29">
        <v>9.9</v>
      </c>
      <c r="R164" s="29">
        <v>26.1</v>
      </c>
      <c r="S164" s="29">
        <v>0.6</v>
      </c>
      <c r="T164" s="25" t="s">
        <v>38</v>
      </c>
    </row>
    <row r="165" spans="1:67" s="10" customFormat="1" x14ac:dyDescent="0.25">
      <c r="B165" s="74"/>
      <c r="C165" s="19" t="s">
        <v>42</v>
      </c>
      <c r="D165" s="27"/>
      <c r="E165" s="27"/>
      <c r="F165" s="27"/>
      <c r="G165" s="28">
        <v>20</v>
      </c>
      <c r="H165" s="21">
        <v>1.32</v>
      </c>
      <c r="I165" s="21">
        <v>0.24</v>
      </c>
      <c r="J165" s="21">
        <v>8.6</v>
      </c>
      <c r="K165" s="21">
        <v>40.4</v>
      </c>
      <c r="L165" s="31">
        <v>0.03</v>
      </c>
      <c r="M165" s="31">
        <v>0.02</v>
      </c>
      <c r="N165" s="31">
        <v>0.14000000000000001</v>
      </c>
      <c r="O165" s="21">
        <v>0</v>
      </c>
      <c r="P165" s="21">
        <v>10.8</v>
      </c>
      <c r="Q165" s="21">
        <v>9.4</v>
      </c>
      <c r="R165" s="21">
        <v>31.6</v>
      </c>
      <c r="S165" s="21">
        <v>0.66</v>
      </c>
      <c r="T165" s="25" t="s">
        <v>43</v>
      </c>
    </row>
    <row r="166" spans="1:67" s="5" customFormat="1" x14ac:dyDescent="0.25">
      <c r="B166" s="74"/>
      <c r="C166" s="19" t="s">
        <v>44</v>
      </c>
      <c r="D166" s="19"/>
      <c r="E166" s="19"/>
      <c r="F166" s="19"/>
      <c r="G166" s="28">
        <v>525</v>
      </c>
      <c r="H166" s="32">
        <f t="shared" ref="H166:S166" si="21">H160+H161+H162+H163+H164+H165</f>
        <v>21.18</v>
      </c>
      <c r="I166" s="32">
        <f t="shared" si="21"/>
        <v>23.96</v>
      </c>
      <c r="J166" s="32">
        <f t="shared" si="21"/>
        <v>104.44999999999999</v>
      </c>
      <c r="K166" s="32">
        <f t="shared" si="21"/>
        <v>712.86</v>
      </c>
      <c r="L166" s="32">
        <f t="shared" si="21"/>
        <v>0.27</v>
      </c>
      <c r="M166" s="32">
        <f t="shared" si="21"/>
        <v>0.22</v>
      </c>
      <c r="N166" s="32">
        <f t="shared" si="21"/>
        <v>4.38</v>
      </c>
      <c r="O166" s="32">
        <f t="shared" si="21"/>
        <v>13.9</v>
      </c>
      <c r="P166" s="32">
        <f t="shared" si="21"/>
        <v>106.16</v>
      </c>
      <c r="Q166" s="32">
        <f t="shared" si="21"/>
        <v>72.48</v>
      </c>
      <c r="R166" s="32">
        <f t="shared" si="21"/>
        <v>257.11</v>
      </c>
      <c r="S166" s="32">
        <f t="shared" si="21"/>
        <v>4.54</v>
      </c>
      <c r="T166" s="19"/>
    </row>
    <row r="167" spans="1:67" s="10" customFormat="1" x14ac:dyDescent="0.25">
      <c r="B167" s="74" t="s">
        <v>45</v>
      </c>
      <c r="C167" s="19" t="s">
        <v>161</v>
      </c>
      <c r="D167" s="34"/>
      <c r="E167" s="34"/>
      <c r="F167" s="34"/>
      <c r="G167" s="19" t="s">
        <v>33</v>
      </c>
      <c r="H167" s="29">
        <v>1.28</v>
      </c>
      <c r="I167" s="29">
        <v>3.94</v>
      </c>
      <c r="J167" s="29">
        <v>9.1999999999999993</v>
      </c>
      <c r="K167" s="29">
        <v>117.4</v>
      </c>
      <c r="L167" s="30">
        <v>0.05</v>
      </c>
      <c r="M167" s="30">
        <v>0.04</v>
      </c>
      <c r="N167" s="30">
        <v>0.65</v>
      </c>
      <c r="O167" s="30">
        <v>14.78</v>
      </c>
      <c r="P167" s="30">
        <v>34.659999999999997</v>
      </c>
      <c r="Q167" s="30">
        <v>17.8</v>
      </c>
      <c r="R167" s="30">
        <v>38.1</v>
      </c>
      <c r="S167" s="29">
        <v>0.64</v>
      </c>
      <c r="T167" s="33" t="s">
        <v>162</v>
      </c>
    </row>
    <row r="168" spans="1:67" s="10" customFormat="1" ht="18" customHeight="1" x14ac:dyDescent="0.35">
      <c r="A168" s="58"/>
      <c r="B168" s="74"/>
      <c r="C168" s="16" t="s">
        <v>50</v>
      </c>
      <c r="D168" s="35"/>
      <c r="E168" s="35"/>
      <c r="F168" s="35">
        <v>10.5</v>
      </c>
      <c r="G168" s="19" t="s">
        <v>51</v>
      </c>
      <c r="H168" s="36">
        <v>13.32</v>
      </c>
      <c r="I168" s="36">
        <v>16.920000000000002</v>
      </c>
      <c r="J168" s="36">
        <v>10.44</v>
      </c>
      <c r="K168" s="36">
        <v>246.6</v>
      </c>
      <c r="L168" s="37">
        <v>7.0000000000000007E-2</v>
      </c>
      <c r="M168" s="37">
        <v>0.06</v>
      </c>
      <c r="N168" s="37">
        <v>1.63</v>
      </c>
      <c r="O168" s="37">
        <v>0.27</v>
      </c>
      <c r="P168" s="37">
        <v>22.95</v>
      </c>
      <c r="Q168" s="37">
        <v>24.3</v>
      </c>
      <c r="R168" s="37">
        <v>146.69999999999999</v>
      </c>
      <c r="S168" s="36">
        <v>0.66</v>
      </c>
      <c r="T168" s="25" t="s">
        <v>52</v>
      </c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</row>
    <row r="169" spans="1:67" s="10" customFormat="1" ht="18" customHeight="1" x14ac:dyDescent="0.25">
      <c r="A169" s="58"/>
      <c r="B169" s="74"/>
      <c r="C169" s="19" t="s">
        <v>110</v>
      </c>
      <c r="D169" s="34"/>
      <c r="E169" s="34"/>
      <c r="F169" s="34"/>
      <c r="G169" s="28">
        <v>150</v>
      </c>
      <c r="H169" s="21">
        <v>6.58</v>
      </c>
      <c r="I169" s="21">
        <v>5.0599999999999996</v>
      </c>
      <c r="J169" s="21">
        <v>41.29</v>
      </c>
      <c r="K169" s="21">
        <v>237</v>
      </c>
      <c r="L169" s="31">
        <v>0.12</v>
      </c>
      <c r="M169" s="31">
        <v>0.05</v>
      </c>
      <c r="N169" s="31">
        <v>0.7</v>
      </c>
      <c r="O169" s="21">
        <v>0</v>
      </c>
      <c r="P169" s="21">
        <v>24.04</v>
      </c>
      <c r="Q169" s="21">
        <v>34.22</v>
      </c>
      <c r="R169" s="21">
        <v>158.97</v>
      </c>
      <c r="S169" s="21">
        <v>2.69</v>
      </c>
      <c r="T169" s="25" t="s">
        <v>154</v>
      </c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</row>
    <row r="170" spans="1:67" s="10" customFormat="1" x14ac:dyDescent="0.25">
      <c r="B170" s="74"/>
      <c r="C170" s="19" t="s">
        <v>76</v>
      </c>
      <c r="D170" s="27"/>
      <c r="E170" s="27"/>
      <c r="F170" s="27"/>
      <c r="G170" s="28" t="s">
        <v>77</v>
      </c>
      <c r="H170" s="29">
        <v>0.1</v>
      </c>
      <c r="I170" s="29">
        <v>0</v>
      </c>
      <c r="J170" s="29">
        <v>15</v>
      </c>
      <c r="K170" s="29">
        <v>60</v>
      </c>
      <c r="L170" s="30">
        <v>0</v>
      </c>
      <c r="M170" s="30">
        <v>0</v>
      </c>
      <c r="N170" s="30">
        <v>0.02</v>
      </c>
      <c r="O170" s="29">
        <v>0.03</v>
      </c>
      <c r="P170" s="29">
        <v>1.1100000000000001</v>
      </c>
      <c r="Q170" s="29">
        <v>1.44</v>
      </c>
      <c r="R170" s="29">
        <v>2.78</v>
      </c>
      <c r="S170" s="29">
        <v>0.31</v>
      </c>
      <c r="T170" s="33" t="s">
        <v>137</v>
      </c>
    </row>
    <row r="171" spans="1:67" s="10" customFormat="1" x14ac:dyDescent="0.25">
      <c r="B171" s="74"/>
      <c r="C171" s="19" t="s">
        <v>37</v>
      </c>
      <c r="D171" s="27"/>
      <c r="E171" s="27"/>
      <c r="F171" s="27"/>
      <c r="G171" s="28">
        <v>30</v>
      </c>
      <c r="H171" s="29">
        <v>2.37</v>
      </c>
      <c r="I171" s="29">
        <v>0.3</v>
      </c>
      <c r="J171" s="29">
        <v>14.5</v>
      </c>
      <c r="K171" s="29">
        <v>71</v>
      </c>
      <c r="L171" s="30">
        <v>0.05</v>
      </c>
      <c r="M171" s="30">
        <v>0.02</v>
      </c>
      <c r="N171" s="30">
        <v>0.48</v>
      </c>
      <c r="O171" s="29">
        <v>0</v>
      </c>
      <c r="P171" s="29">
        <v>6.9</v>
      </c>
      <c r="Q171" s="29">
        <v>9.9</v>
      </c>
      <c r="R171" s="29">
        <v>26.1</v>
      </c>
      <c r="S171" s="29">
        <v>0.6</v>
      </c>
      <c r="T171" s="25" t="s">
        <v>58</v>
      </c>
    </row>
    <row r="172" spans="1:67" s="10" customFormat="1" ht="17.25" customHeight="1" x14ac:dyDescent="0.25">
      <c r="B172" s="74"/>
      <c r="C172" s="19" t="s">
        <v>42</v>
      </c>
      <c r="D172" s="27"/>
      <c r="E172" s="27"/>
      <c r="F172" s="27"/>
      <c r="G172" s="28">
        <v>20</v>
      </c>
      <c r="H172" s="21">
        <v>1.32</v>
      </c>
      <c r="I172" s="21">
        <v>0.24</v>
      </c>
      <c r="J172" s="21">
        <v>8.6</v>
      </c>
      <c r="K172" s="21">
        <v>40.4</v>
      </c>
      <c r="L172" s="31">
        <v>0.03</v>
      </c>
      <c r="M172" s="31">
        <v>0.02</v>
      </c>
      <c r="N172" s="31">
        <v>0.14000000000000001</v>
      </c>
      <c r="O172" s="21">
        <v>0</v>
      </c>
      <c r="P172" s="21">
        <v>10.8</v>
      </c>
      <c r="Q172" s="21">
        <v>9.4</v>
      </c>
      <c r="R172" s="21">
        <v>31.6</v>
      </c>
      <c r="S172" s="21">
        <v>0.66</v>
      </c>
      <c r="T172" s="25" t="s">
        <v>59</v>
      </c>
    </row>
    <row r="173" spans="1:67" s="5" customFormat="1" ht="18" customHeight="1" x14ac:dyDescent="0.25">
      <c r="B173" s="74"/>
      <c r="C173" s="19" t="s">
        <v>44</v>
      </c>
      <c r="D173" s="19"/>
      <c r="E173" s="19"/>
      <c r="F173" s="19"/>
      <c r="G173" s="28">
        <v>715</v>
      </c>
      <c r="H173" s="32">
        <f t="shared" ref="H173:S173" si="22">H167+H168+H169+H170+H171+H172</f>
        <v>24.970000000000002</v>
      </c>
      <c r="I173" s="32">
        <f t="shared" si="22"/>
        <v>26.46</v>
      </c>
      <c r="J173" s="32">
        <f t="shared" si="22"/>
        <v>99.03</v>
      </c>
      <c r="K173" s="32">
        <f t="shared" si="22"/>
        <v>772.4</v>
      </c>
      <c r="L173" s="32">
        <f t="shared" si="22"/>
        <v>0.31999999999999995</v>
      </c>
      <c r="M173" s="32">
        <f t="shared" si="22"/>
        <v>0.19</v>
      </c>
      <c r="N173" s="32">
        <f t="shared" si="22"/>
        <v>3.6199999999999997</v>
      </c>
      <c r="O173" s="32">
        <f t="shared" si="22"/>
        <v>15.079999999999998</v>
      </c>
      <c r="P173" s="32">
        <f t="shared" si="22"/>
        <v>100.46000000000001</v>
      </c>
      <c r="Q173" s="32">
        <f t="shared" si="22"/>
        <v>97.06</v>
      </c>
      <c r="R173" s="32">
        <f t="shared" si="22"/>
        <v>404.25</v>
      </c>
      <c r="S173" s="32">
        <f t="shared" si="22"/>
        <v>5.56</v>
      </c>
      <c r="T173" s="19"/>
    </row>
    <row r="174" spans="1:67" s="5" customFormat="1" ht="17.25" customHeight="1" x14ac:dyDescent="0.25">
      <c r="B174" s="74"/>
      <c r="C174" s="19" t="s">
        <v>60</v>
      </c>
      <c r="D174" s="19"/>
      <c r="E174" s="19"/>
      <c r="F174" s="19"/>
      <c r="G174" s="28">
        <f t="shared" ref="G174:S174" si="23">G166+G173</f>
        <v>1240</v>
      </c>
      <c r="H174" s="32">
        <f t="shared" si="23"/>
        <v>46.150000000000006</v>
      </c>
      <c r="I174" s="32">
        <f t="shared" si="23"/>
        <v>50.42</v>
      </c>
      <c r="J174" s="32">
        <f t="shared" si="23"/>
        <v>203.48</v>
      </c>
      <c r="K174" s="32">
        <f t="shared" si="23"/>
        <v>1485.26</v>
      </c>
      <c r="L174" s="32">
        <f t="shared" si="23"/>
        <v>0.59</v>
      </c>
      <c r="M174" s="32">
        <f t="shared" si="23"/>
        <v>0.41000000000000003</v>
      </c>
      <c r="N174" s="32">
        <f t="shared" si="23"/>
        <v>8</v>
      </c>
      <c r="O174" s="32">
        <f t="shared" si="23"/>
        <v>28.979999999999997</v>
      </c>
      <c r="P174" s="32">
        <f t="shared" si="23"/>
        <v>206.62</v>
      </c>
      <c r="Q174" s="32">
        <f t="shared" si="23"/>
        <v>169.54000000000002</v>
      </c>
      <c r="R174" s="32">
        <f t="shared" si="23"/>
        <v>661.36</v>
      </c>
      <c r="S174" s="32">
        <f t="shared" si="23"/>
        <v>10.1</v>
      </c>
      <c r="T174" s="19"/>
    </row>
    <row r="175" spans="1:67" s="10" customFormat="1" ht="93" customHeight="1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</row>
    <row r="176" spans="1:67" s="5" customFormat="1" ht="18.75" customHeight="1" x14ac:dyDescent="0.25">
      <c r="B176" s="74" t="s">
        <v>11</v>
      </c>
      <c r="C176" s="74" t="s">
        <v>12</v>
      </c>
      <c r="D176" s="16"/>
      <c r="E176" s="16"/>
      <c r="F176" s="16"/>
      <c r="G176" s="74" t="s">
        <v>13</v>
      </c>
      <c r="H176" s="77" t="s">
        <v>14</v>
      </c>
      <c r="I176" s="77" t="s">
        <v>15</v>
      </c>
      <c r="J176" s="77" t="s">
        <v>16</v>
      </c>
      <c r="K176" s="77" t="s">
        <v>17</v>
      </c>
      <c r="L176" s="77" t="s">
        <v>18</v>
      </c>
      <c r="M176" s="77"/>
      <c r="N176" s="77"/>
      <c r="O176" s="77"/>
      <c r="P176" s="77" t="s">
        <v>19</v>
      </c>
      <c r="Q176" s="77"/>
      <c r="R176" s="77"/>
      <c r="S176" s="77"/>
      <c r="T176" s="74" t="s">
        <v>20</v>
      </c>
    </row>
    <row r="177" spans="2:20" s="5" customFormat="1" ht="11.4" customHeight="1" x14ac:dyDescent="0.25">
      <c r="B177" s="74"/>
      <c r="C177" s="74"/>
      <c r="D177" s="18"/>
      <c r="E177" s="18"/>
      <c r="F177" s="18"/>
      <c r="G177" s="74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4"/>
    </row>
    <row r="178" spans="2:20" s="5" customFormat="1" ht="22.95" customHeight="1" x14ac:dyDescent="0.25">
      <c r="B178" s="74"/>
      <c r="C178" s="74"/>
      <c r="D178" s="18"/>
      <c r="E178" s="18"/>
      <c r="F178" s="18"/>
      <c r="G178" s="18" t="s">
        <v>21</v>
      </c>
      <c r="H178" s="77"/>
      <c r="I178" s="77"/>
      <c r="J178" s="77"/>
      <c r="K178" s="77"/>
      <c r="L178" s="17" t="s">
        <v>22</v>
      </c>
      <c r="M178" s="17" t="s">
        <v>23</v>
      </c>
      <c r="N178" s="17" t="s">
        <v>24</v>
      </c>
      <c r="O178" s="17" t="s">
        <v>25</v>
      </c>
      <c r="P178" s="17" t="s">
        <v>26</v>
      </c>
      <c r="Q178" s="17" t="s">
        <v>27</v>
      </c>
      <c r="R178" s="17" t="s">
        <v>28</v>
      </c>
      <c r="S178" s="17" t="s">
        <v>29</v>
      </c>
      <c r="T178" s="74"/>
    </row>
    <row r="179" spans="2:20" s="10" customFormat="1" ht="6" hidden="1" customHeight="1" x14ac:dyDescent="0.25"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</row>
    <row r="180" spans="2:20" s="10" customFormat="1" x14ac:dyDescent="0.25">
      <c r="B180" s="73" t="s">
        <v>163</v>
      </c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</row>
    <row r="181" spans="2:20" s="10" customFormat="1" x14ac:dyDescent="0.35">
      <c r="B181" s="74" t="s">
        <v>31</v>
      </c>
      <c r="C181" s="19" t="s">
        <v>164</v>
      </c>
      <c r="D181" s="27"/>
      <c r="E181" s="27"/>
      <c r="F181" s="27"/>
      <c r="G181" s="42" t="s">
        <v>165</v>
      </c>
      <c r="H181" s="45">
        <v>5.0999999999999996</v>
      </c>
      <c r="I181" s="45">
        <v>4.5999999999999996</v>
      </c>
      <c r="J181" s="45">
        <v>0.3</v>
      </c>
      <c r="K181" s="45">
        <v>63</v>
      </c>
      <c r="L181" s="46">
        <v>0.19</v>
      </c>
      <c r="M181" s="46">
        <v>0.18</v>
      </c>
      <c r="N181" s="46">
        <v>0.61</v>
      </c>
      <c r="O181" s="45">
        <v>1.45</v>
      </c>
      <c r="P181" s="45">
        <v>22</v>
      </c>
      <c r="Q181" s="45">
        <v>32.93</v>
      </c>
      <c r="R181" s="45">
        <v>94.4</v>
      </c>
      <c r="S181" s="45">
        <v>1</v>
      </c>
      <c r="T181" s="25" t="s">
        <v>166</v>
      </c>
    </row>
    <row r="182" spans="2:20" s="10" customFormat="1" x14ac:dyDescent="0.35">
      <c r="B182" s="74"/>
      <c r="C182" s="52" t="s">
        <v>39</v>
      </c>
      <c r="D182" s="53">
        <v>200</v>
      </c>
      <c r="E182" s="53">
        <v>0.1</v>
      </c>
      <c r="F182" s="53">
        <v>0</v>
      </c>
      <c r="G182" s="22" t="s">
        <v>40</v>
      </c>
      <c r="H182" s="23">
        <v>2</v>
      </c>
      <c r="I182" s="23">
        <v>0</v>
      </c>
      <c r="J182" s="23">
        <v>16</v>
      </c>
      <c r="K182" s="23">
        <v>65</v>
      </c>
      <c r="L182" s="24">
        <v>0</v>
      </c>
      <c r="M182" s="24">
        <v>0</v>
      </c>
      <c r="N182" s="24">
        <v>0.03</v>
      </c>
      <c r="O182" s="23">
        <v>2.83</v>
      </c>
      <c r="P182" s="23">
        <v>14.22</v>
      </c>
      <c r="Q182" s="23">
        <v>2.44</v>
      </c>
      <c r="R182" s="23">
        <v>4.4400000000000004</v>
      </c>
      <c r="S182" s="23">
        <v>0.36</v>
      </c>
      <c r="T182" s="33" t="s">
        <v>41</v>
      </c>
    </row>
    <row r="183" spans="2:20" s="10" customFormat="1" x14ac:dyDescent="0.25">
      <c r="B183" s="74"/>
      <c r="C183" s="16" t="s">
        <v>37</v>
      </c>
      <c r="D183" s="27"/>
      <c r="E183" s="27"/>
      <c r="F183" s="27"/>
      <c r="G183" s="28">
        <v>30</v>
      </c>
      <c r="H183" s="29">
        <v>2.37</v>
      </c>
      <c r="I183" s="29">
        <v>0.3</v>
      </c>
      <c r="J183" s="29">
        <v>14.5</v>
      </c>
      <c r="K183" s="29">
        <v>71</v>
      </c>
      <c r="L183" s="30">
        <v>0.05</v>
      </c>
      <c r="M183" s="30">
        <v>0.02</v>
      </c>
      <c r="N183" s="30">
        <v>0.48</v>
      </c>
      <c r="O183" s="29">
        <v>0</v>
      </c>
      <c r="P183" s="29">
        <v>6.9</v>
      </c>
      <c r="Q183" s="29">
        <v>9.9</v>
      </c>
      <c r="R183" s="29">
        <v>26.1</v>
      </c>
      <c r="S183" s="29">
        <v>0.6</v>
      </c>
      <c r="T183" s="25" t="s">
        <v>38</v>
      </c>
    </row>
    <row r="184" spans="2:20" s="10" customFormat="1" x14ac:dyDescent="0.25">
      <c r="B184" s="74"/>
      <c r="C184" s="59" t="s">
        <v>167</v>
      </c>
      <c r="D184" s="60"/>
      <c r="E184" s="60"/>
      <c r="F184" s="60"/>
      <c r="G184" s="55">
        <v>160</v>
      </c>
      <c r="H184" s="61">
        <v>3.45</v>
      </c>
      <c r="I184" s="61">
        <v>10.199999999999999</v>
      </c>
      <c r="J184" s="61">
        <v>23.1</v>
      </c>
      <c r="K184" s="61">
        <v>198</v>
      </c>
      <c r="L184" s="62">
        <v>4.4999999999999998E-2</v>
      </c>
      <c r="M184" s="62">
        <v>4.4999999999999998E-2</v>
      </c>
      <c r="N184" s="62">
        <v>0.3</v>
      </c>
      <c r="O184" s="61">
        <v>10.119999999999999</v>
      </c>
      <c r="P184" s="61">
        <v>57.34</v>
      </c>
      <c r="Q184" s="61">
        <v>44.44</v>
      </c>
      <c r="R184" s="61">
        <v>91.17</v>
      </c>
      <c r="S184" s="61">
        <v>2.65</v>
      </c>
      <c r="T184" s="63" t="s">
        <v>168</v>
      </c>
    </row>
    <row r="185" spans="2:20" s="10" customFormat="1" x14ac:dyDescent="0.25">
      <c r="B185" s="74"/>
      <c r="C185" s="19" t="s">
        <v>126</v>
      </c>
      <c r="D185" s="34"/>
      <c r="E185" s="34"/>
      <c r="F185" s="34"/>
      <c r="G185" s="55" t="s">
        <v>127</v>
      </c>
      <c r="H185" s="56">
        <v>0.4</v>
      </c>
      <c r="I185" s="56">
        <v>0.4</v>
      </c>
      <c r="J185" s="56">
        <v>9.8000000000000007</v>
      </c>
      <c r="K185" s="56">
        <v>44</v>
      </c>
      <c r="L185" s="57">
        <v>0.08</v>
      </c>
      <c r="M185" s="57">
        <v>0.06</v>
      </c>
      <c r="N185" s="57">
        <v>0.4</v>
      </c>
      <c r="O185" s="57">
        <v>120</v>
      </c>
      <c r="P185" s="57">
        <v>16</v>
      </c>
      <c r="Q185" s="57">
        <v>9</v>
      </c>
      <c r="R185" s="57">
        <v>46</v>
      </c>
      <c r="S185" s="57">
        <v>2.2000000000000002</v>
      </c>
      <c r="T185" s="25" t="s">
        <v>87</v>
      </c>
    </row>
    <row r="186" spans="2:20" s="5" customFormat="1" ht="16.5" customHeight="1" x14ac:dyDescent="0.25">
      <c r="B186" s="74"/>
      <c r="C186" s="19" t="s">
        <v>44</v>
      </c>
      <c r="D186" s="19"/>
      <c r="E186" s="19"/>
      <c r="F186" s="19"/>
      <c r="G186" s="28">
        <v>552</v>
      </c>
      <c r="H186" s="32">
        <f t="shared" ref="H186:S186" si="24">H181+H182+H183+H185</f>
        <v>9.8699999999999992</v>
      </c>
      <c r="I186" s="32">
        <f t="shared" si="24"/>
        <v>5.3</v>
      </c>
      <c r="J186" s="32">
        <f t="shared" si="24"/>
        <v>40.6</v>
      </c>
      <c r="K186" s="32">
        <f t="shared" si="24"/>
        <v>243</v>
      </c>
      <c r="L186" s="32">
        <f t="shared" si="24"/>
        <v>0.32</v>
      </c>
      <c r="M186" s="32">
        <f t="shared" si="24"/>
        <v>0.26</v>
      </c>
      <c r="N186" s="32">
        <f t="shared" si="24"/>
        <v>1.52</v>
      </c>
      <c r="O186" s="32">
        <f t="shared" si="24"/>
        <v>124.28</v>
      </c>
      <c r="P186" s="32">
        <f t="shared" si="24"/>
        <v>59.12</v>
      </c>
      <c r="Q186" s="32">
        <f t="shared" si="24"/>
        <v>54.269999999999996</v>
      </c>
      <c r="R186" s="32">
        <f t="shared" si="24"/>
        <v>170.94</v>
      </c>
      <c r="S186" s="32">
        <f t="shared" si="24"/>
        <v>4.16</v>
      </c>
      <c r="T186" s="19"/>
    </row>
    <row r="187" spans="2:20" s="5" customFormat="1" ht="16.5" customHeight="1" x14ac:dyDescent="0.35">
      <c r="B187" s="74" t="s">
        <v>45</v>
      </c>
      <c r="C187" s="19"/>
      <c r="D187" s="19"/>
      <c r="E187" s="19"/>
      <c r="F187" s="19"/>
      <c r="G187" s="28"/>
      <c r="H187" s="45"/>
      <c r="I187" s="45"/>
      <c r="J187" s="45"/>
      <c r="K187" s="45"/>
      <c r="L187" s="46"/>
      <c r="M187" s="46"/>
      <c r="N187" s="46"/>
      <c r="O187" s="45"/>
      <c r="P187" s="45"/>
      <c r="Q187" s="45"/>
      <c r="R187" s="45"/>
      <c r="S187" s="45"/>
      <c r="T187" s="16"/>
    </row>
    <row r="188" spans="2:20" s="10" customFormat="1" ht="15" customHeight="1" x14ac:dyDescent="0.25">
      <c r="B188" s="74"/>
      <c r="C188" s="16" t="s">
        <v>169</v>
      </c>
      <c r="D188" s="34"/>
      <c r="E188" s="34"/>
      <c r="F188" s="34"/>
      <c r="G188" s="28">
        <v>200</v>
      </c>
      <c r="H188" s="21">
        <v>1.77</v>
      </c>
      <c r="I188" s="21">
        <v>4.05</v>
      </c>
      <c r="J188" s="21">
        <v>9.5399999999999991</v>
      </c>
      <c r="K188" s="21">
        <v>81.8</v>
      </c>
      <c r="L188" s="31">
        <v>0.04</v>
      </c>
      <c r="M188" s="31">
        <v>0.01</v>
      </c>
      <c r="N188" s="31">
        <v>0.33</v>
      </c>
      <c r="O188" s="31">
        <v>0.4</v>
      </c>
      <c r="P188" s="31">
        <v>15.76</v>
      </c>
      <c r="Q188" s="31">
        <v>8.36</v>
      </c>
      <c r="R188" s="31">
        <v>23.44</v>
      </c>
      <c r="S188" s="21">
        <v>0.47</v>
      </c>
      <c r="T188" s="64" t="s">
        <v>170</v>
      </c>
    </row>
    <row r="189" spans="2:20" s="10" customFormat="1" ht="16.5" customHeight="1" x14ac:dyDescent="0.25">
      <c r="B189" s="74"/>
      <c r="C189" s="19" t="s">
        <v>171</v>
      </c>
      <c r="D189" s="34"/>
      <c r="E189" s="34"/>
      <c r="F189" s="34"/>
      <c r="G189" s="28" t="s">
        <v>51</v>
      </c>
      <c r="H189" s="21">
        <v>19.260000000000002</v>
      </c>
      <c r="I189" s="21">
        <v>17.100000000000001</v>
      </c>
      <c r="J189" s="21">
        <v>1.26</v>
      </c>
      <c r="K189" s="21">
        <v>235.8</v>
      </c>
      <c r="L189" s="31">
        <v>0.03</v>
      </c>
      <c r="M189" s="31">
        <v>0.12</v>
      </c>
      <c r="N189" s="31">
        <v>4.32</v>
      </c>
      <c r="O189" s="31">
        <v>0</v>
      </c>
      <c r="P189" s="31">
        <v>35.1</v>
      </c>
      <c r="Q189" s="31">
        <v>18</v>
      </c>
      <c r="R189" s="31">
        <v>128.69999999999999</v>
      </c>
      <c r="S189" s="21">
        <v>1.62</v>
      </c>
      <c r="T189" s="25" t="s">
        <v>172</v>
      </c>
    </row>
    <row r="190" spans="2:20" s="10" customFormat="1" x14ac:dyDescent="0.35">
      <c r="B190" s="74"/>
      <c r="C190" s="19" t="s">
        <v>92</v>
      </c>
      <c r="D190" s="34"/>
      <c r="E190" s="34"/>
      <c r="F190" s="34"/>
      <c r="G190" s="19" t="s">
        <v>54</v>
      </c>
      <c r="H190" s="23">
        <v>13.2</v>
      </c>
      <c r="I190" s="23">
        <v>7.5</v>
      </c>
      <c r="J190" s="23">
        <v>43.05</v>
      </c>
      <c r="K190" s="23">
        <v>292.5</v>
      </c>
      <c r="L190" s="24">
        <v>0.51</v>
      </c>
      <c r="M190" s="24">
        <v>0.11</v>
      </c>
      <c r="N190" s="24">
        <v>1.36</v>
      </c>
      <c r="O190" s="23">
        <v>18.16</v>
      </c>
      <c r="P190" s="23">
        <v>7.95</v>
      </c>
      <c r="Q190" s="23">
        <v>27.75</v>
      </c>
      <c r="R190" s="23">
        <v>86.59</v>
      </c>
      <c r="S190" s="23">
        <v>4.96</v>
      </c>
      <c r="T190" s="25" t="s">
        <v>173</v>
      </c>
    </row>
    <row r="191" spans="2:20" s="10" customFormat="1" ht="17.399999999999999" customHeight="1" x14ac:dyDescent="0.35">
      <c r="B191" s="74"/>
      <c r="C191" s="19" t="s">
        <v>56</v>
      </c>
      <c r="D191" s="27"/>
      <c r="E191" s="27"/>
      <c r="F191" s="27"/>
      <c r="G191" s="28">
        <v>200</v>
      </c>
      <c r="H191" s="23">
        <v>0.16</v>
      </c>
      <c r="I191" s="23">
        <v>0</v>
      </c>
      <c r="J191" s="23">
        <v>29</v>
      </c>
      <c r="K191" s="23">
        <v>133.6</v>
      </c>
      <c r="L191" s="24">
        <v>0.01</v>
      </c>
      <c r="M191" s="24">
        <v>0.01</v>
      </c>
      <c r="N191" s="24">
        <v>0.09</v>
      </c>
      <c r="O191" s="23">
        <v>1.72</v>
      </c>
      <c r="P191" s="23">
        <v>14.48</v>
      </c>
      <c r="Q191" s="23">
        <v>3.6</v>
      </c>
      <c r="R191" s="23">
        <v>4.4000000000000004</v>
      </c>
      <c r="S191" s="23">
        <v>0.94</v>
      </c>
      <c r="T191" s="33" t="s">
        <v>174</v>
      </c>
    </row>
    <row r="192" spans="2:20" s="10" customFormat="1" x14ac:dyDescent="0.25">
      <c r="B192" s="74"/>
      <c r="C192" s="19" t="s">
        <v>37</v>
      </c>
      <c r="D192" s="27"/>
      <c r="E192" s="27"/>
      <c r="F192" s="27"/>
      <c r="G192" s="28">
        <v>30</v>
      </c>
      <c r="H192" s="29">
        <v>2.37</v>
      </c>
      <c r="I192" s="29">
        <v>0.3</v>
      </c>
      <c r="J192" s="29">
        <v>14.5</v>
      </c>
      <c r="K192" s="29">
        <v>71</v>
      </c>
      <c r="L192" s="30">
        <v>0.05</v>
      </c>
      <c r="M192" s="30">
        <v>0.02</v>
      </c>
      <c r="N192" s="30">
        <v>0.48</v>
      </c>
      <c r="O192" s="29">
        <v>0</v>
      </c>
      <c r="P192" s="29">
        <v>6.9</v>
      </c>
      <c r="Q192" s="29">
        <v>9.9</v>
      </c>
      <c r="R192" s="29">
        <v>26.1</v>
      </c>
      <c r="S192" s="29">
        <v>0.6</v>
      </c>
      <c r="T192" s="25" t="s">
        <v>58</v>
      </c>
    </row>
    <row r="193" spans="2:20" s="10" customFormat="1" x14ac:dyDescent="0.25">
      <c r="B193" s="74"/>
      <c r="C193" s="19" t="s">
        <v>42</v>
      </c>
      <c r="D193" s="27"/>
      <c r="E193" s="27"/>
      <c r="F193" s="27"/>
      <c r="G193" s="28">
        <v>20</v>
      </c>
      <c r="H193" s="21">
        <v>1.32</v>
      </c>
      <c r="I193" s="21">
        <v>0.24</v>
      </c>
      <c r="J193" s="21">
        <v>8.6</v>
      </c>
      <c r="K193" s="21">
        <v>40.4</v>
      </c>
      <c r="L193" s="31">
        <v>0.03</v>
      </c>
      <c r="M193" s="31">
        <v>0.02</v>
      </c>
      <c r="N193" s="31">
        <v>0.14000000000000001</v>
      </c>
      <c r="O193" s="21">
        <v>0</v>
      </c>
      <c r="P193" s="21">
        <v>10.8</v>
      </c>
      <c r="Q193" s="21">
        <v>9.4</v>
      </c>
      <c r="R193" s="21">
        <v>31.6</v>
      </c>
      <c r="S193" s="21">
        <v>0.66</v>
      </c>
      <c r="T193" s="25" t="s">
        <v>59</v>
      </c>
    </row>
    <row r="194" spans="2:20" s="5" customFormat="1" ht="16.5" customHeight="1" x14ac:dyDescent="0.25">
      <c r="B194" s="74"/>
      <c r="C194" s="19" t="s">
        <v>44</v>
      </c>
      <c r="D194" s="19"/>
      <c r="E194" s="19"/>
      <c r="F194" s="19"/>
      <c r="G194" s="28">
        <v>700</v>
      </c>
      <c r="H194" s="32">
        <f t="shared" ref="H194:S194" si="25">H187+H188+H189+H190+H191+H192+H193</f>
        <v>38.08</v>
      </c>
      <c r="I194" s="32">
        <f t="shared" si="25"/>
        <v>29.19</v>
      </c>
      <c r="J194" s="32">
        <f t="shared" si="25"/>
        <v>105.94999999999999</v>
      </c>
      <c r="K194" s="32">
        <f t="shared" si="25"/>
        <v>855.1</v>
      </c>
      <c r="L194" s="32">
        <f t="shared" si="25"/>
        <v>0.67000000000000015</v>
      </c>
      <c r="M194" s="32">
        <f t="shared" si="25"/>
        <v>0.29000000000000004</v>
      </c>
      <c r="N194" s="32">
        <f t="shared" si="25"/>
        <v>6.72</v>
      </c>
      <c r="O194" s="32">
        <f t="shared" si="25"/>
        <v>20.279999999999998</v>
      </c>
      <c r="P194" s="32">
        <f t="shared" si="25"/>
        <v>90.990000000000009</v>
      </c>
      <c r="Q194" s="32">
        <f t="shared" si="25"/>
        <v>77.010000000000005</v>
      </c>
      <c r="R194" s="32">
        <f t="shared" si="25"/>
        <v>300.83000000000004</v>
      </c>
      <c r="S194" s="32">
        <f t="shared" si="25"/>
        <v>9.25</v>
      </c>
      <c r="T194" s="19"/>
    </row>
    <row r="195" spans="2:20" s="5" customFormat="1" ht="19.5" customHeight="1" x14ac:dyDescent="0.25">
      <c r="B195" s="74"/>
      <c r="C195" s="19" t="s">
        <v>60</v>
      </c>
      <c r="D195" s="5">
        <f t="shared" ref="D195:S195" si="26">D186+D194</f>
        <v>0</v>
      </c>
      <c r="E195" s="5">
        <f t="shared" si="26"/>
        <v>0</v>
      </c>
      <c r="F195" s="5">
        <f t="shared" si="26"/>
        <v>0</v>
      </c>
      <c r="G195" s="28">
        <f t="shared" si="26"/>
        <v>1252</v>
      </c>
      <c r="H195" s="32">
        <f t="shared" si="26"/>
        <v>47.949999999999996</v>
      </c>
      <c r="I195" s="32">
        <f t="shared" si="26"/>
        <v>34.49</v>
      </c>
      <c r="J195" s="32">
        <f t="shared" si="26"/>
        <v>146.54999999999998</v>
      </c>
      <c r="K195" s="32">
        <f t="shared" si="26"/>
        <v>1098.0999999999999</v>
      </c>
      <c r="L195" s="32">
        <f t="shared" si="26"/>
        <v>0.99000000000000021</v>
      </c>
      <c r="M195" s="32">
        <f t="shared" si="26"/>
        <v>0.55000000000000004</v>
      </c>
      <c r="N195" s="32">
        <f t="shared" si="26"/>
        <v>8.24</v>
      </c>
      <c r="O195" s="32">
        <f t="shared" si="26"/>
        <v>144.56</v>
      </c>
      <c r="P195" s="32">
        <f t="shared" si="26"/>
        <v>150.11000000000001</v>
      </c>
      <c r="Q195" s="32">
        <f t="shared" si="26"/>
        <v>131.28</v>
      </c>
      <c r="R195" s="32">
        <f t="shared" si="26"/>
        <v>471.77000000000004</v>
      </c>
      <c r="S195" s="32">
        <f t="shared" si="26"/>
        <v>13.41</v>
      </c>
      <c r="T195" s="19"/>
    </row>
    <row r="196" spans="2:20" s="10" customFormat="1" ht="56.25" customHeight="1" x14ac:dyDescent="0.25">
      <c r="B196" s="76" t="s">
        <v>113</v>
      </c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</row>
    <row r="197" spans="2:20" s="5" customFormat="1" ht="18" customHeight="1" x14ac:dyDescent="0.25">
      <c r="B197" s="74" t="s">
        <v>11</v>
      </c>
      <c r="C197" s="74" t="s">
        <v>12</v>
      </c>
      <c r="D197" s="16"/>
      <c r="E197" s="16"/>
      <c r="F197" s="16"/>
      <c r="G197" s="74" t="s">
        <v>13</v>
      </c>
      <c r="H197" s="77" t="s">
        <v>14</v>
      </c>
      <c r="I197" s="77" t="s">
        <v>15</v>
      </c>
      <c r="J197" s="77" t="s">
        <v>16</v>
      </c>
      <c r="K197" s="77" t="s">
        <v>17</v>
      </c>
      <c r="L197" s="77" t="s">
        <v>18</v>
      </c>
      <c r="M197" s="77"/>
      <c r="N197" s="77"/>
      <c r="O197" s="77"/>
      <c r="P197" s="77" t="s">
        <v>19</v>
      </c>
      <c r="Q197" s="77"/>
      <c r="R197" s="77"/>
      <c r="S197" s="77"/>
      <c r="T197" s="74" t="s">
        <v>20</v>
      </c>
    </row>
    <row r="198" spans="2:20" s="5" customFormat="1" ht="11.4" customHeight="1" x14ac:dyDescent="0.25">
      <c r="B198" s="74"/>
      <c r="C198" s="74"/>
      <c r="D198" s="18"/>
      <c r="E198" s="18"/>
      <c r="F198" s="18"/>
      <c r="G198" s="74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4"/>
    </row>
    <row r="199" spans="2:20" s="5" customFormat="1" ht="24.15" customHeight="1" x14ac:dyDescent="0.25">
      <c r="B199" s="74"/>
      <c r="C199" s="74"/>
      <c r="D199" s="18"/>
      <c r="E199" s="18"/>
      <c r="F199" s="18"/>
      <c r="G199" s="18" t="s">
        <v>21</v>
      </c>
      <c r="H199" s="77"/>
      <c r="I199" s="77"/>
      <c r="J199" s="77"/>
      <c r="K199" s="77"/>
      <c r="L199" s="17" t="s">
        <v>22</v>
      </c>
      <c r="M199" s="17" t="s">
        <v>23</v>
      </c>
      <c r="N199" s="17" t="s">
        <v>24</v>
      </c>
      <c r="O199" s="17" t="s">
        <v>25</v>
      </c>
      <c r="P199" s="17" t="s">
        <v>26</v>
      </c>
      <c r="Q199" s="17" t="s">
        <v>27</v>
      </c>
      <c r="R199" s="17" t="s">
        <v>28</v>
      </c>
      <c r="S199" s="17" t="s">
        <v>29</v>
      </c>
      <c r="T199" s="74"/>
    </row>
    <row r="200" spans="2:20" s="10" customFormat="1" ht="19.5" customHeight="1" x14ac:dyDescent="0.25">
      <c r="B200" s="73" t="s">
        <v>175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</row>
    <row r="201" spans="2:20" s="10" customFormat="1" ht="19.5" customHeight="1" x14ac:dyDescent="0.25">
      <c r="B201" s="74" t="s">
        <v>31</v>
      </c>
      <c r="C201" s="19" t="s">
        <v>135</v>
      </c>
      <c r="D201" s="27"/>
      <c r="E201" s="27"/>
      <c r="F201" s="27"/>
      <c r="G201" s="19">
        <v>150</v>
      </c>
      <c r="H201" s="29">
        <v>3.11</v>
      </c>
      <c r="I201" s="29">
        <v>4.01</v>
      </c>
      <c r="J201" s="29">
        <v>20.100000000000001</v>
      </c>
      <c r="K201" s="29">
        <v>253.85</v>
      </c>
      <c r="L201" s="30">
        <v>0.04</v>
      </c>
      <c r="M201" s="30">
        <v>0.06</v>
      </c>
      <c r="N201" s="30">
        <v>1.02</v>
      </c>
      <c r="O201" s="29">
        <v>24.56</v>
      </c>
      <c r="P201" s="29">
        <v>83.7</v>
      </c>
      <c r="Q201" s="29">
        <v>29.55</v>
      </c>
      <c r="R201" s="29">
        <v>60.6</v>
      </c>
      <c r="S201" s="29">
        <v>1.1299999999999999</v>
      </c>
      <c r="T201" s="33" t="s">
        <v>136</v>
      </c>
    </row>
    <row r="202" spans="2:20" s="51" customFormat="1" ht="17.399999999999999" customHeight="1" x14ac:dyDescent="0.25">
      <c r="B202" s="74"/>
      <c r="C202" s="16" t="s">
        <v>90</v>
      </c>
      <c r="D202" s="34"/>
      <c r="E202" s="34"/>
      <c r="F202" s="34"/>
      <c r="G202" s="19" t="s">
        <v>51</v>
      </c>
      <c r="H202" s="26">
        <v>13.68</v>
      </c>
      <c r="I202" s="26">
        <v>20.34</v>
      </c>
      <c r="J202" s="26">
        <v>13.32</v>
      </c>
      <c r="K202" s="26">
        <v>291.60000000000002</v>
      </c>
      <c r="L202" s="26">
        <v>0.09</v>
      </c>
      <c r="M202" s="26">
        <v>0.12</v>
      </c>
      <c r="N202" s="26">
        <v>4.2300000000000004</v>
      </c>
      <c r="O202" s="26">
        <v>0.66</v>
      </c>
      <c r="P202" s="26">
        <v>15.75</v>
      </c>
      <c r="Q202" s="26">
        <v>21</v>
      </c>
      <c r="R202" s="26">
        <v>120.45</v>
      </c>
      <c r="S202" s="26">
        <v>1.42</v>
      </c>
      <c r="T202" s="25" t="s">
        <v>176</v>
      </c>
    </row>
    <row r="203" spans="2:20" s="10" customFormat="1" hidden="1" x14ac:dyDescent="0.35">
      <c r="B203" s="74"/>
      <c r="C203" s="19"/>
      <c r="D203" s="34"/>
      <c r="E203" s="34"/>
      <c r="F203" s="34"/>
      <c r="G203" s="28"/>
      <c r="H203" s="45"/>
      <c r="I203" s="45"/>
      <c r="J203" s="45"/>
      <c r="K203" s="45"/>
      <c r="L203" s="46"/>
      <c r="M203" s="46"/>
      <c r="N203" s="46"/>
      <c r="O203" s="45"/>
      <c r="P203" s="45"/>
      <c r="Q203" s="45"/>
      <c r="R203" s="45"/>
      <c r="S203" s="45"/>
      <c r="T203" s="33"/>
    </row>
    <row r="204" spans="2:20" s="10" customFormat="1" x14ac:dyDescent="0.35">
      <c r="B204" s="74"/>
      <c r="C204" s="16" t="s">
        <v>66</v>
      </c>
      <c r="D204" s="35"/>
      <c r="E204" s="35"/>
      <c r="F204" s="35"/>
      <c r="G204" s="28">
        <v>200</v>
      </c>
      <c r="H204" s="23">
        <v>0.08</v>
      </c>
      <c r="I204" s="23">
        <v>0</v>
      </c>
      <c r="J204" s="23">
        <v>21.82</v>
      </c>
      <c r="K204" s="23">
        <v>87.6</v>
      </c>
      <c r="L204" s="24">
        <v>0</v>
      </c>
      <c r="M204" s="24">
        <v>0.01</v>
      </c>
      <c r="N204" s="24">
        <v>0.13</v>
      </c>
      <c r="O204" s="23">
        <v>0.4</v>
      </c>
      <c r="P204" s="23">
        <v>31.82</v>
      </c>
      <c r="Q204" s="23">
        <v>6</v>
      </c>
      <c r="R204" s="23">
        <v>15.4</v>
      </c>
      <c r="S204" s="23">
        <v>1.25</v>
      </c>
      <c r="T204" s="25" t="s">
        <v>155</v>
      </c>
    </row>
    <row r="205" spans="2:20" s="10" customFormat="1" x14ac:dyDescent="0.25">
      <c r="B205" s="74"/>
      <c r="C205" s="19" t="s">
        <v>37</v>
      </c>
      <c r="D205" s="27"/>
      <c r="E205" s="27"/>
      <c r="F205" s="27"/>
      <c r="G205" s="28">
        <v>30</v>
      </c>
      <c r="H205" s="29">
        <v>2.37</v>
      </c>
      <c r="I205" s="29">
        <v>0.3</v>
      </c>
      <c r="J205" s="29">
        <v>14.5</v>
      </c>
      <c r="K205" s="29">
        <v>71</v>
      </c>
      <c r="L205" s="30">
        <v>0.05</v>
      </c>
      <c r="M205" s="30">
        <v>0.02</v>
      </c>
      <c r="N205" s="30">
        <v>0.48</v>
      </c>
      <c r="O205" s="29">
        <v>0</v>
      </c>
      <c r="P205" s="29">
        <v>6.9</v>
      </c>
      <c r="Q205" s="29">
        <v>9.9</v>
      </c>
      <c r="R205" s="29">
        <v>26.1</v>
      </c>
      <c r="S205" s="29">
        <v>0.6</v>
      </c>
      <c r="T205" s="25" t="s">
        <v>38</v>
      </c>
    </row>
    <row r="206" spans="2:20" s="10" customFormat="1" x14ac:dyDescent="0.25">
      <c r="B206" s="74"/>
      <c r="C206" s="19" t="s">
        <v>42</v>
      </c>
      <c r="D206" s="27"/>
      <c r="E206" s="27"/>
      <c r="F206" s="27"/>
      <c r="G206" s="28">
        <v>25</v>
      </c>
      <c r="H206" s="65">
        <v>1.65</v>
      </c>
      <c r="I206" s="65">
        <v>0.24</v>
      </c>
      <c r="J206" s="65">
        <v>8.35</v>
      </c>
      <c r="K206" s="65">
        <v>43.5</v>
      </c>
      <c r="L206" s="66">
        <v>0.03</v>
      </c>
      <c r="M206" s="66">
        <v>0.02</v>
      </c>
      <c r="N206" s="66">
        <v>0.14000000000000001</v>
      </c>
      <c r="O206" s="65">
        <v>0</v>
      </c>
      <c r="P206" s="65">
        <v>8.75</v>
      </c>
      <c r="Q206" s="65">
        <v>0</v>
      </c>
      <c r="R206" s="65">
        <v>31.6</v>
      </c>
      <c r="S206" s="65">
        <v>0.97</v>
      </c>
      <c r="T206" s="25" t="s">
        <v>43</v>
      </c>
    </row>
    <row r="207" spans="2:20" s="5" customFormat="1" x14ac:dyDescent="0.25">
      <c r="B207" s="74"/>
      <c r="C207" s="19" t="s">
        <v>44</v>
      </c>
      <c r="D207" s="19"/>
      <c r="E207" s="19"/>
      <c r="F207" s="19"/>
      <c r="G207" s="28">
        <v>500</v>
      </c>
      <c r="H207" s="32">
        <f t="shared" ref="H207:S207" si="27">H201+H202+H203+H204+H205+H206</f>
        <v>20.889999999999997</v>
      </c>
      <c r="I207" s="32">
        <f t="shared" si="27"/>
        <v>24.89</v>
      </c>
      <c r="J207" s="32">
        <f t="shared" si="27"/>
        <v>78.09</v>
      </c>
      <c r="K207" s="32">
        <f t="shared" si="27"/>
        <v>747.55000000000007</v>
      </c>
      <c r="L207" s="32">
        <f t="shared" si="27"/>
        <v>0.21</v>
      </c>
      <c r="M207" s="32">
        <f t="shared" si="27"/>
        <v>0.22999999999999998</v>
      </c>
      <c r="N207" s="32">
        <f t="shared" si="27"/>
        <v>5.9999999999999991</v>
      </c>
      <c r="O207" s="32">
        <f t="shared" si="27"/>
        <v>25.619999999999997</v>
      </c>
      <c r="P207" s="32">
        <f t="shared" si="27"/>
        <v>146.92000000000002</v>
      </c>
      <c r="Q207" s="32">
        <f t="shared" si="27"/>
        <v>66.45</v>
      </c>
      <c r="R207" s="32">
        <f t="shared" si="27"/>
        <v>254.15</v>
      </c>
      <c r="S207" s="32">
        <f t="shared" si="27"/>
        <v>5.3699999999999992</v>
      </c>
      <c r="T207" s="19"/>
    </row>
    <row r="208" spans="2:20" s="5" customFormat="1" x14ac:dyDescent="0.25">
      <c r="B208" s="16"/>
      <c r="C208" s="19" t="s">
        <v>177</v>
      </c>
      <c r="D208" s="19"/>
      <c r="E208" s="19"/>
      <c r="F208" s="19"/>
      <c r="G208" s="28">
        <f t="shared" ref="G208:S208" si="28">(G25+G48+G66+G86+G106+G125+G144+G166+G186+G207)/10</f>
        <v>537.1</v>
      </c>
      <c r="H208" s="32">
        <f t="shared" si="28"/>
        <v>20.326000000000001</v>
      </c>
      <c r="I208" s="32">
        <f t="shared" si="28"/>
        <v>17.785000000000004</v>
      </c>
      <c r="J208" s="32">
        <f t="shared" si="28"/>
        <v>81.490000000000009</v>
      </c>
      <c r="K208" s="32">
        <f t="shared" si="28"/>
        <v>590.87099999999998</v>
      </c>
      <c r="L208" s="32">
        <f t="shared" si="28"/>
        <v>0.42580000000000001</v>
      </c>
      <c r="M208" s="32">
        <f t="shared" si="28"/>
        <v>0.26400000000000001</v>
      </c>
      <c r="N208" s="32">
        <f t="shared" si="28"/>
        <v>3.1719999999999997</v>
      </c>
      <c r="O208" s="32">
        <f t="shared" si="28"/>
        <v>55.7881</v>
      </c>
      <c r="P208" s="32">
        <f t="shared" si="28"/>
        <v>164.78900000000002</v>
      </c>
      <c r="Q208" s="32">
        <f t="shared" si="28"/>
        <v>62.972999999999999</v>
      </c>
      <c r="R208" s="32">
        <f t="shared" si="28"/>
        <v>266.59000000000003</v>
      </c>
      <c r="S208" s="32">
        <f t="shared" si="28"/>
        <v>3.8069999999999999</v>
      </c>
      <c r="T208" s="19"/>
    </row>
    <row r="209" spans="2:21" s="5" customFormat="1" ht="2.25" customHeight="1" x14ac:dyDescent="0.35">
      <c r="B209" s="74" t="s">
        <v>45</v>
      </c>
      <c r="C209" s="19"/>
      <c r="D209" s="19"/>
      <c r="E209" s="19"/>
      <c r="F209" s="19"/>
      <c r="G209" s="28"/>
      <c r="H209" s="23"/>
      <c r="I209" s="23"/>
      <c r="J209" s="23"/>
      <c r="K209" s="23"/>
      <c r="L209" s="24"/>
      <c r="M209" s="24"/>
      <c r="N209" s="24"/>
      <c r="O209" s="23"/>
      <c r="P209" s="23"/>
      <c r="Q209" s="23"/>
      <c r="R209" s="23"/>
      <c r="S209" s="23"/>
      <c r="T209" s="19"/>
    </row>
    <row r="210" spans="2:21" s="5" customFormat="1" ht="25.35" customHeight="1" x14ac:dyDescent="0.25">
      <c r="B210" s="74"/>
      <c r="C210" s="19" t="s">
        <v>178</v>
      </c>
      <c r="D210" s="34"/>
      <c r="E210" s="34"/>
      <c r="F210" s="34"/>
      <c r="G210" s="19">
        <v>200</v>
      </c>
      <c r="H210" s="21">
        <v>4.18</v>
      </c>
      <c r="I210" s="21">
        <v>5.0199999999999996</v>
      </c>
      <c r="J210" s="21">
        <v>23.2</v>
      </c>
      <c r="K210" s="21">
        <v>175.8</v>
      </c>
      <c r="L210" s="31">
        <v>0.06</v>
      </c>
      <c r="M210" s="31">
        <v>0.04</v>
      </c>
      <c r="N210" s="31">
        <v>0.62</v>
      </c>
      <c r="O210" s="31">
        <v>4.5999999999999996</v>
      </c>
      <c r="P210" s="31">
        <v>14.58</v>
      </c>
      <c r="Q210" s="31">
        <v>14.5</v>
      </c>
      <c r="R210" s="31">
        <v>37.880000000000003</v>
      </c>
      <c r="S210" s="21">
        <v>0.54</v>
      </c>
      <c r="T210" s="67" t="s">
        <v>179</v>
      </c>
      <c r="U210" s="68"/>
    </row>
    <row r="211" spans="2:21" s="10" customFormat="1" x14ac:dyDescent="0.25">
      <c r="B211" s="74"/>
      <c r="C211" s="16" t="s">
        <v>97</v>
      </c>
      <c r="D211" s="34"/>
      <c r="E211" s="34"/>
      <c r="F211" s="34"/>
      <c r="G211" s="19" t="s">
        <v>98</v>
      </c>
      <c r="H211" s="26">
        <v>12.74</v>
      </c>
      <c r="I211" s="26">
        <v>6.72</v>
      </c>
      <c r="J211" s="26">
        <v>6.72</v>
      </c>
      <c r="K211" s="26">
        <v>238.6</v>
      </c>
      <c r="L211" s="26">
        <v>7.0000000000000007E-2</v>
      </c>
      <c r="M211" s="26">
        <v>7.0000000000000007E-2</v>
      </c>
      <c r="N211" s="26">
        <v>0.86</v>
      </c>
      <c r="O211" s="26">
        <v>2.0299999999999998</v>
      </c>
      <c r="P211" s="26">
        <v>27.45</v>
      </c>
      <c r="Q211" s="26">
        <v>29.03</v>
      </c>
      <c r="R211" s="26">
        <v>149.06</v>
      </c>
      <c r="S211" s="26">
        <v>0.63</v>
      </c>
      <c r="T211" s="25" t="s">
        <v>180</v>
      </c>
    </row>
    <row r="212" spans="2:21" s="10" customFormat="1" x14ac:dyDescent="0.25">
      <c r="B212" s="74"/>
      <c r="C212" s="16" t="s">
        <v>100</v>
      </c>
      <c r="D212" s="34"/>
      <c r="E212" s="34"/>
      <c r="F212" s="34"/>
      <c r="G212" s="19">
        <v>150</v>
      </c>
      <c r="H212" s="29">
        <v>3.12</v>
      </c>
      <c r="I212" s="29">
        <v>5.0999999999999996</v>
      </c>
      <c r="J212" s="29">
        <v>18.57</v>
      </c>
      <c r="K212" s="29">
        <v>132.6</v>
      </c>
      <c r="L212" s="30">
        <v>0.14000000000000001</v>
      </c>
      <c r="M212" s="30">
        <v>0.11</v>
      </c>
      <c r="N212" s="30">
        <v>1.36</v>
      </c>
      <c r="O212" s="29">
        <v>18.16</v>
      </c>
      <c r="P212" s="29">
        <v>36.979999999999997</v>
      </c>
      <c r="Q212" s="29">
        <v>27.75</v>
      </c>
      <c r="R212" s="29">
        <v>86.59</v>
      </c>
      <c r="S212" s="29">
        <v>1.01</v>
      </c>
      <c r="T212" s="33" t="s">
        <v>181</v>
      </c>
    </row>
    <row r="213" spans="2:21" s="51" customFormat="1" x14ac:dyDescent="0.25">
      <c r="B213" s="74"/>
      <c r="C213" s="19" t="s">
        <v>76</v>
      </c>
      <c r="D213" s="27"/>
      <c r="E213" s="27"/>
      <c r="F213" s="27"/>
      <c r="G213" s="28" t="s">
        <v>77</v>
      </c>
      <c r="H213" s="29">
        <v>0.1</v>
      </c>
      <c r="I213" s="29">
        <v>0</v>
      </c>
      <c r="J213" s="29">
        <v>15</v>
      </c>
      <c r="K213" s="29">
        <v>60</v>
      </c>
      <c r="L213" s="30">
        <v>0</v>
      </c>
      <c r="M213" s="30">
        <v>0</v>
      </c>
      <c r="N213" s="30">
        <v>0.02</v>
      </c>
      <c r="O213" s="29">
        <v>0.03</v>
      </c>
      <c r="P213" s="29">
        <v>1.1100000000000001</v>
      </c>
      <c r="Q213" s="29">
        <v>1.44</v>
      </c>
      <c r="R213" s="29">
        <v>2.78</v>
      </c>
      <c r="S213" s="29">
        <v>0.31</v>
      </c>
      <c r="T213" s="33" t="s">
        <v>137</v>
      </c>
    </row>
    <row r="214" spans="2:21" s="10" customFormat="1" x14ac:dyDescent="0.25">
      <c r="B214" s="74"/>
      <c r="C214" s="19" t="s">
        <v>37</v>
      </c>
      <c r="D214" s="27"/>
      <c r="E214" s="27"/>
      <c r="F214" s="27"/>
      <c r="G214" s="28">
        <v>30</v>
      </c>
      <c r="H214" s="29">
        <v>2.37</v>
      </c>
      <c r="I214" s="29">
        <v>0.3</v>
      </c>
      <c r="J214" s="29">
        <v>14.5</v>
      </c>
      <c r="K214" s="29">
        <v>71</v>
      </c>
      <c r="L214" s="30">
        <v>0.05</v>
      </c>
      <c r="M214" s="30">
        <v>0.02</v>
      </c>
      <c r="N214" s="30">
        <v>0.48</v>
      </c>
      <c r="O214" s="29">
        <v>0</v>
      </c>
      <c r="P214" s="29">
        <v>6.9</v>
      </c>
      <c r="Q214" s="29">
        <v>9.9</v>
      </c>
      <c r="R214" s="29">
        <v>26.1</v>
      </c>
      <c r="S214" s="29">
        <v>0.6</v>
      </c>
      <c r="T214" s="25" t="s">
        <v>58</v>
      </c>
    </row>
    <row r="215" spans="2:21" s="10" customFormat="1" x14ac:dyDescent="0.25">
      <c r="B215" s="74"/>
      <c r="C215" s="19" t="s">
        <v>42</v>
      </c>
      <c r="D215" s="27"/>
      <c r="E215" s="27"/>
      <c r="F215" s="27"/>
      <c r="G215" s="28">
        <v>20</v>
      </c>
      <c r="H215" s="21">
        <v>1.32</v>
      </c>
      <c r="I215" s="21">
        <v>0.24</v>
      </c>
      <c r="J215" s="21">
        <v>8.6</v>
      </c>
      <c r="K215" s="21">
        <v>40.4</v>
      </c>
      <c r="L215" s="31">
        <v>0.03</v>
      </c>
      <c r="M215" s="31">
        <v>0.02</v>
      </c>
      <c r="N215" s="31">
        <v>0.14000000000000001</v>
      </c>
      <c r="O215" s="21">
        <v>0</v>
      </c>
      <c r="P215" s="21">
        <v>10.8</v>
      </c>
      <c r="Q215" s="21">
        <v>9.4</v>
      </c>
      <c r="R215" s="21">
        <v>31.6</v>
      </c>
      <c r="S215" s="21">
        <v>0.66</v>
      </c>
      <c r="T215" s="25" t="s">
        <v>59</v>
      </c>
    </row>
    <row r="216" spans="2:21" s="5" customFormat="1" x14ac:dyDescent="0.25">
      <c r="B216" s="74"/>
      <c r="C216" s="19" t="s">
        <v>44</v>
      </c>
      <c r="D216" s="19"/>
      <c r="E216" s="19"/>
      <c r="F216" s="19"/>
      <c r="G216" s="28">
        <v>755</v>
      </c>
      <c r="H216" s="32">
        <f t="shared" ref="H216:S216" si="29">H209+H210+H211+H212+H213+H214+H215</f>
        <v>23.830000000000005</v>
      </c>
      <c r="I216" s="32">
        <f t="shared" si="29"/>
        <v>17.379999999999995</v>
      </c>
      <c r="J216" s="32">
        <f t="shared" si="29"/>
        <v>86.589999999999989</v>
      </c>
      <c r="K216" s="32">
        <f t="shared" si="29"/>
        <v>718.4</v>
      </c>
      <c r="L216" s="32">
        <f t="shared" si="29"/>
        <v>0.35</v>
      </c>
      <c r="M216" s="32">
        <f t="shared" si="29"/>
        <v>0.26</v>
      </c>
      <c r="N216" s="32">
        <f t="shared" si="29"/>
        <v>3.48</v>
      </c>
      <c r="O216" s="32">
        <f t="shared" si="29"/>
        <v>24.82</v>
      </c>
      <c r="P216" s="32">
        <f t="shared" si="29"/>
        <v>97.82</v>
      </c>
      <c r="Q216" s="32">
        <f t="shared" si="29"/>
        <v>92.02000000000001</v>
      </c>
      <c r="R216" s="32">
        <f t="shared" si="29"/>
        <v>334.01</v>
      </c>
      <c r="S216" s="32">
        <f t="shared" si="29"/>
        <v>3.75</v>
      </c>
      <c r="T216" s="16"/>
    </row>
    <row r="217" spans="2:21" s="5" customFormat="1" ht="17.25" customHeight="1" x14ac:dyDescent="0.25">
      <c r="B217" s="74"/>
      <c r="C217" s="19" t="s">
        <v>60</v>
      </c>
      <c r="D217" s="19"/>
      <c r="E217" s="19"/>
      <c r="F217" s="19"/>
      <c r="G217" s="28">
        <f t="shared" ref="G217:S217" si="30">G207+G216</f>
        <v>1255</v>
      </c>
      <c r="H217" s="32">
        <f t="shared" si="30"/>
        <v>44.72</v>
      </c>
      <c r="I217" s="32">
        <f t="shared" si="30"/>
        <v>42.269999999999996</v>
      </c>
      <c r="J217" s="32">
        <f t="shared" si="30"/>
        <v>164.68</v>
      </c>
      <c r="K217" s="32">
        <f t="shared" si="30"/>
        <v>1465.95</v>
      </c>
      <c r="L217" s="32">
        <f t="shared" si="30"/>
        <v>0.55999999999999994</v>
      </c>
      <c r="M217" s="32">
        <f t="shared" si="30"/>
        <v>0.49</v>
      </c>
      <c r="N217" s="32">
        <f t="shared" si="30"/>
        <v>9.4799999999999986</v>
      </c>
      <c r="O217" s="32">
        <f t="shared" si="30"/>
        <v>50.44</v>
      </c>
      <c r="P217" s="32">
        <f t="shared" si="30"/>
        <v>244.74</v>
      </c>
      <c r="Q217" s="32">
        <f t="shared" si="30"/>
        <v>158.47000000000003</v>
      </c>
      <c r="R217" s="32">
        <f t="shared" si="30"/>
        <v>588.16</v>
      </c>
      <c r="S217" s="32">
        <f t="shared" si="30"/>
        <v>9.1199999999999992</v>
      </c>
      <c r="T217" s="16"/>
    </row>
    <row r="218" spans="2:21" s="5" customFormat="1" ht="17.25" customHeight="1" x14ac:dyDescent="0.25">
      <c r="B218" s="16"/>
      <c r="C218" s="19" t="s">
        <v>182</v>
      </c>
      <c r="D218" s="19"/>
      <c r="E218" s="19"/>
      <c r="F218" s="19"/>
      <c r="G218" s="28">
        <f t="shared" ref="G218:S218" si="31">(G35+G56+G73+G95+G113+G132+G153+G173+G194+G217)/10</f>
        <v>781.7</v>
      </c>
      <c r="H218" s="32">
        <f t="shared" si="31"/>
        <v>29.103999999999996</v>
      </c>
      <c r="I218" s="32">
        <f t="shared" si="31"/>
        <v>27.533999999999999</v>
      </c>
      <c r="J218" s="32">
        <f t="shared" si="31"/>
        <v>113.383</v>
      </c>
      <c r="K218" s="32">
        <f t="shared" si="31"/>
        <v>851.86900000000003</v>
      </c>
      <c r="L218" s="32">
        <f t="shared" si="31"/>
        <v>0.46399999999999997</v>
      </c>
      <c r="M218" s="32">
        <f t="shared" si="31"/>
        <v>0.27999999999999997</v>
      </c>
      <c r="N218" s="32">
        <f t="shared" si="31"/>
        <v>6.3579999999999988</v>
      </c>
      <c r="O218" s="32">
        <f t="shared" si="31"/>
        <v>20.107099999999999</v>
      </c>
      <c r="P218" s="32">
        <f t="shared" si="31"/>
        <v>125.441</v>
      </c>
      <c r="Q218" s="32">
        <f t="shared" si="31"/>
        <v>125.893</v>
      </c>
      <c r="R218" s="32">
        <f t="shared" si="31"/>
        <v>397.37</v>
      </c>
      <c r="S218" s="32">
        <f t="shared" si="31"/>
        <v>7.4050000000000011</v>
      </c>
      <c r="T218" s="16"/>
    </row>
    <row r="219" spans="2:21" s="5" customFormat="1" ht="17.25" customHeight="1" x14ac:dyDescent="0.25">
      <c r="B219" s="16"/>
      <c r="C219" s="16" t="s">
        <v>183</v>
      </c>
      <c r="D219" s="19"/>
      <c r="E219" s="19"/>
      <c r="F219" s="19"/>
      <c r="G219" s="28">
        <v>1317</v>
      </c>
      <c r="H219" s="32">
        <v>49.43</v>
      </c>
      <c r="I219" s="32">
        <v>45.32</v>
      </c>
      <c r="J219" s="32">
        <v>194.87</v>
      </c>
      <c r="K219" s="32">
        <v>1368.31</v>
      </c>
      <c r="L219" s="32">
        <f t="shared" ref="L219:S219" si="32">(L36+L57+L74+L96+L114+L133+L154+L174+L195+L217)/10</f>
        <v>0.86880000000000002</v>
      </c>
      <c r="M219" s="32">
        <f t="shared" si="32"/>
        <v>0.52100000000000002</v>
      </c>
      <c r="N219" s="32">
        <f t="shared" si="32"/>
        <v>8.9300000000000015</v>
      </c>
      <c r="O219" s="32">
        <f t="shared" si="32"/>
        <v>73.333200000000005</v>
      </c>
      <c r="P219" s="32">
        <f t="shared" si="32"/>
        <v>275.53800000000001</v>
      </c>
      <c r="Q219" s="32">
        <f t="shared" si="32"/>
        <v>182.221</v>
      </c>
      <c r="R219" s="32">
        <f t="shared" si="32"/>
        <v>638.54499999999996</v>
      </c>
      <c r="S219" s="32">
        <f t="shared" si="32"/>
        <v>10.675000000000001</v>
      </c>
      <c r="T219" s="19"/>
    </row>
    <row r="220" spans="2:21" s="10" customFormat="1" ht="11.4" hidden="1" customHeight="1" x14ac:dyDescent="0.25">
      <c r="B220" s="41"/>
      <c r="C220" s="41"/>
      <c r="D220" s="58"/>
      <c r="E220" s="58"/>
      <c r="F220" s="58"/>
      <c r="G220" s="69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41"/>
    </row>
    <row r="221" spans="2:21" s="10" customFormat="1" ht="21.75" customHeight="1" x14ac:dyDescent="0.25">
      <c r="B221" s="5"/>
      <c r="C221" s="75" t="s">
        <v>184</v>
      </c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</row>
    <row r="222" spans="2:21" s="10" customFormat="1" ht="21.75" customHeight="1" x14ac:dyDescent="0.25">
      <c r="B222" s="5"/>
      <c r="C222" s="75" t="s">
        <v>185</v>
      </c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</row>
    <row r="223" spans="2:21" s="10" customFormat="1" ht="19.5" customHeight="1" x14ac:dyDescent="0.25">
      <c r="B223" s="5"/>
      <c r="C223" s="75" t="s">
        <v>186</v>
      </c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</row>
    <row r="224" spans="2:21" s="10" customFormat="1" ht="17.25" customHeight="1" x14ac:dyDescent="0.25">
      <c r="B224" s="5"/>
      <c r="C224" s="75" t="s">
        <v>187</v>
      </c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</row>
    <row r="225" spans="2:20" s="10" customFormat="1" ht="16.2" customHeight="1" x14ac:dyDescent="0.25">
      <c r="B225" s="5"/>
      <c r="C225" s="75" t="s">
        <v>188</v>
      </c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</row>
    <row r="226" spans="2:20" s="10" customFormat="1" ht="11.4" customHeight="1" x14ac:dyDescent="0.25">
      <c r="B226" s="5"/>
      <c r="C226" s="5"/>
      <c r="G226" s="6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5"/>
    </row>
    <row r="227" spans="2:20" s="10" customFormat="1" ht="19.5" customHeight="1" x14ac:dyDescent="0.25">
      <c r="B227" s="5"/>
      <c r="C227" s="71" t="s">
        <v>189</v>
      </c>
      <c r="D227" s="71"/>
      <c r="E227" s="71"/>
      <c r="F227" s="71"/>
      <c r="G227" s="71"/>
      <c r="H227" s="70"/>
      <c r="I227" s="70"/>
      <c r="J227" s="70"/>
      <c r="K227" s="72" t="s">
        <v>190</v>
      </c>
      <c r="L227" s="72"/>
      <c r="M227" s="72"/>
      <c r="N227" s="72"/>
      <c r="O227" s="72"/>
      <c r="P227" s="72"/>
      <c r="Q227" s="72"/>
      <c r="R227" s="72"/>
      <c r="S227" s="72"/>
      <c r="T227" s="72"/>
    </row>
    <row r="228" spans="2:20" s="10" customFormat="1" x14ac:dyDescent="0.25">
      <c r="B228" s="5"/>
      <c r="C228" s="71"/>
      <c r="D228" s="71"/>
      <c r="E228" s="71"/>
      <c r="F228" s="71"/>
      <c r="G228" s="71"/>
      <c r="H228" s="70"/>
      <c r="I228" s="70"/>
      <c r="J228" s="70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spans="2:20" s="10" customFormat="1" x14ac:dyDescent="0.25">
      <c r="B229" s="41"/>
      <c r="C229" s="41"/>
      <c r="D229" s="58"/>
      <c r="E229" s="58"/>
      <c r="F229" s="58"/>
      <c r="G229" s="69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41"/>
    </row>
    <row r="230" spans="2:20" s="10" customFormat="1" x14ac:dyDescent="0.25">
      <c r="B230" s="41"/>
      <c r="C230" s="41"/>
      <c r="D230" s="58"/>
      <c r="E230" s="58"/>
      <c r="F230" s="58"/>
      <c r="G230" s="69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41"/>
    </row>
    <row r="231" spans="2:20" s="10" customFormat="1" ht="15" customHeight="1" x14ac:dyDescent="0.25">
      <c r="B231" s="41"/>
      <c r="C231" s="41"/>
      <c r="D231" s="58"/>
      <c r="E231" s="58"/>
      <c r="F231" s="58"/>
      <c r="G231" s="69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41"/>
    </row>
    <row r="233" spans="2:20" ht="12.6" customHeight="1" x14ac:dyDescent="0.35"/>
    <row r="234" spans="2:20" ht="12.6" customHeight="1" x14ac:dyDescent="0.35"/>
  </sheetData>
  <mergeCells count="164">
    <mergeCell ref="C1:F1"/>
    <mergeCell ref="K1:T1"/>
    <mergeCell ref="B2:C2"/>
    <mergeCell ref="Q2:T2"/>
    <mergeCell ref="B3:C3"/>
    <mergeCell ref="Q3:T3"/>
    <mergeCell ref="B6:E6"/>
    <mergeCell ref="Q6:T6"/>
    <mergeCell ref="B7:C7"/>
    <mergeCell ref="Q7:T7"/>
    <mergeCell ref="B9:T9"/>
    <mergeCell ref="B10:T10"/>
    <mergeCell ref="B11:T11"/>
    <mergeCell ref="B12:T12"/>
    <mergeCell ref="B14:T14"/>
    <mergeCell ref="B16:B18"/>
    <mergeCell ref="C16:C18"/>
    <mergeCell ref="G16:G17"/>
    <mergeCell ref="H16:H18"/>
    <mergeCell ref="I16:I18"/>
    <mergeCell ref="J16:J18"/>
    <mergeCell ref="K16:K18"/>
    <mergeCell ref="L16:O17"/>
    <mergeCell ref="P16:S17"/>
    <mergeCell ref="T16:T18"/>
    <mergeCell ref="B19:T19"/>
    <mergeCell ref="B20:B25"/>
    <mergeCell ref="B26:B36"/>
    <mergeCell ref="B37:T37"/>
    <mergeCell ref="B38:B40"/>
    <mergeCell ref="C38:C40"/>
    <mergeCell ref="G38:G39"/>
    <mergeCell ref="H38:H40"/>
    <mergeCell ref="I38:I40"/>
    <mergeCell ref="J38:J40"/>
    <mergeCell ref="K38:K40"/>
    <mergeCell ref="L38:O39"/>
    <mergeCell ref="P38:S39"/>
    <mergeCell ref="T38:T40"/>
    <mergeCell ref="B41:T41"/>
    <mergeCell ref="B42:B48"/>
    <mergeCell ref="B49:B57"/>
    <mergeCell ref="B58:T58"/>
    <mergeCell ref="B59:B61"/>
    <mergeCell ref="C59:C61"/>
    <mergeCell ref="G59:G60"/>
    <mergeCell ref="H59:H61"/>
    <mergeCell ref="I59:I61"/>
    <mergeCell ref="J59:J61"/>
    <mergeCell ref="K59:K61"/>
    <mergeCell ref="L59:O60"/>
    <mergeCell ref="P59:S60"/>
    <mergeCell ref="T59:T61"/>
    <mergeCell ref="B62:T62"/>
    <mergeCell ref="B63:B66"/>
    <mergeCell ref="B67:B74"/>
    <mergeCell ref="B75:T75"/>
    <mergeCell ref="B76:B78"/>
    <mergeCell ref="C76:C78"/>
    <mergeCell ref="G76:G77"/>
    <mergeCell ref="H76:H78"/>
    <mergeCell ref="I76:I78"/>
    <mergeCell ref="J76:J78"/>
    <mergeCell ref="K76:K78"/>
    <mergeCell ref="L76:O77"/>
    <mergeCell ref="P76:S77"/>
    <mergeCell ref="T76:T78"/>
    <mergeCell ref="B79:T79"/>
    <mergeCell ref="B80:B86"/>
    <mergeCell ref="B87:B96"/>
    <mergeCell ref="B97:T97"/>
    <mergeCell ref="B98:B100"/>
    <mergeCell ref="C98:C100"/>
    <mergeCell ref="G98:G99"/>
    <mergeCell ref="H98:H100"/>
    <mergeCell ref="I98:I100"/>
    <mergeCell ref="J98:J100"/>
    <mergeCell ref="K98:K100"/>
    <mergeCell ref="L98:O99"/>
    <mergeCell ref="P98:S99"/>
    <mergeCell ref="T98:T100"/>
    <mergeCell ref="B101:T101"/>
    <mergeCell ref="B102:B106"/>
    <mergeCell ref="B107:B114"/>
    <mergeCell ref="B115:T115"/>
    <mergeCell ref="B116:B118"/>
    <mergeCell ref="C116:C118"/>
    <mergeCell ref="G116:G117"/>
    <mergeCell ref="H116:H118"/>
    <mergeCell ref="I116:I118"/>
    <mergeCell ref="J116:J118"/>
    <mergeCell ref="K116:K118"/>
    <mergeCell ref="L116:O117"/>
    <mergeCell ref="P116:S117"/>
    <mergeCell ref="T116:T118"/>
    <mergeCell ref="B119:T119"/>
    <mergeCell ref="B120:B125"/>
    <mergeCell ref="B126:B133"/>
    <mergeCell ref="B134:T134"/>
    <mergeCell ref="B135:B137"/>
    <mergeCell ref="C135:C137"/>
    <mergeCell ref="G135:G136"/>
    <mergeCell ref="H135:H137"/>
    <mergeCell ref="I135:I137"/>
    <mergeCell ref="J135:J137"/>
    <mergeCell ref="K135:K137"/>
    <mergeCell ref="L135:O136"/>
    <mergeCell ref="P135:S136"/>
    <mergeCell ref="T135:T137"/>
    <mergeCell ref="B138:T138"/>
    <mergeCell ref="B139:B144"/>
    <mergeCell ref="B146:B154"/>
    <mergeCell ref="B155:T155"/>
    <mergeCell ref="B156:B158"/>
    <mergeCell ref="C156:C158"/>
    <mergeCell ref="G156:G157"/>
    <mergeCell ref="H156:H158"/>
    <mergeCell ref="I156:I158"/>
    <mergeCell ref="J156:J158"/>
    <mergeCell ref="K156:K158"/>
    <mergeCell ref="L156:O157"/>
    <mergeCell ref="P156:S157"/>
    <mergeCell ref="T156:T158"/>
    <mergeCell ref="B159:T159"/>
    <mergeCell ref="B160:B166"/>
    <mergeCell ref="B167:B174"/>
    <mergeCell ref="B175:T175"/>
    <mergeCell ref="B176:B178"/>
    <mergeCell ref="C176:C178"/>
    <mergeCell ref="G176:G177"/>
    <mergeCell ref="H176:H178"/>
    <mergeCell ref="I176:I178"/>
    <mergeCell ref="J176:J178"/>
    <mergeCell ref="K176:K178"/>
    <mergeCell ref="L176:O177"/>
    <mergeCell ref="P176:S177"/>
    <mergeCell ref="T176:T178"/>
    <mergeCell ref="B179:T179"/>
    <mergeCell ref="B180:T180"/>
    <mergeCell ref="B181:B186"/>
    <mergeCell ref="B187:B195"/>
    <mergeCell ref="B196:T196"/>
    <mergeCell ref="B197:B199"/>
    <mergeCell ref="C197:C199"/>
    <mergeCell ref="G197:G198"/>
    <mergeCell ref="H197:H199"/>
    <mergeCell ref="I197:I199"/>
    <mergeCell ref="J197:J199"/>
    <mergeCell ref="K197:K199"/>
    <mergeCell ref="L197:O198"/>
    <mergeCell ref="P197:S198"/>
    <mergeCell ref="T197:T199"/>
    <mergeCell ref="C228:G228"/>
    <mergeCell ref="K228:T228"/>
    <mergeCell ref="B200:T200"/>
    <mergeCell ref="B201:B207"/>
    <mergeCell ref="B209:B217"/>
    <mergeCell ref="C221:T221"/>
    <mergeCell ref="C222:T222"/>
    <mergeCell ref="C223:T223"/>
    <mergeCell ref="C224:T224"/>
    <mergeCell ref="C225:T225"/>
    <mergeCell ref="C227:G227"/>
    <mergeCell ref="K227:T227"/>
  </mergeCells>
  <pageMargins left="3.9583333333333297E-2" right="3.9583333333333297E-2" top="0.196527777777778" bottom="3.9583333333333297E-2" header="0.511811023622047" footer="0.511811023622047"/>
  <pageSetup paperSize="9" scale="55" fitToHeight="12" pageOrder="overThenDown" orientation="landscape" useFirstPageNumber="1" horizontalDpi="300" verticalDpi="300" r:id="rId1"/>
  <rowBreaks count="12" manualBreakCount="12">
    <brk id="37" max="16383" man="1"/>
    <brk id="57" max="16383" man="1"/>
    <brk id="75" max="16383" man="1"/>
    <brk id="96" max="16383" man="1"/>
    <brk id="115" max="16383" man="1"/>
    <brk id="133" max="16383" man="1"/>
    <brk id="134" max="16383" man="1"/>
    <brk id="155" max="16383" man="1"/>
    <brk id="174" max="16383" man="1"/>
    <brk id="175" max="16383" man="1"/>
    <brk id="195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Меню сентябрь 2024</vt:lpstr>
      <vt:lpstr>'Меню сентябрь 2024'!_ФильтрБазыДанных</vt:lpstr>
      <vt:lpstr>'Меню сентябрь 2024'!Print_Area_0</vt:lpstr>
      <vt:lpstr>'Меню сентябрь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Викторовна Михайлова</dc:creator>
  <dc:description/>
  <cp:lastModifiedBy>Пользователь Windows</cp:lastModifiedBy>
  <cp:revision>263</cp:revision>
  <cp:lastPrinted>2024-12-05T10:50:06Z</cp:lastPrinted>
  <dcterms:created xsi:type="dcterms:W3CDTF">2021-10-25T10:35:13Z</dcterms:created>
  <dcterms:modified xsi:type="dcterms:W3CDTF">2025-01-31T06:55:32Z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